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englisch\Aktuelle VGK\UZ 005 Editions 2022\zur Veröffentlichung\Anlagen\"/>
    </mc:Choice>
  </mc:AlternateContent>
  <xr:revisionPtr revIDLastSave="0" documentId="8_{24BB4D4D-9FC9-4A2E-B8D8-6B448BD578BF}" xr6:coauthVersionLast="36" xr6:coauthVersionMax="36" xr10:uidLastSave="{00000000-0000-0000-0000-000000000000}"/>
  <bookViews>
    <workbookView xWindow="-240" yWindow="-15" windowWidth="29040" windowHeight="15615" tabRatio="487" xr2:uid="{93252B59-68DD-4B25-ABF0-85CBCA96994A}"/>
  </bookViews>
  <sheets>
    <sheet name="Annex 2" sheetId="1" r:id="rId1"/>
    <sheet name="Biozide" sheetId="2" r:id="rId2"/>
    <sheet name="Document" sheetId="8" r:id="rId3"/>
    <sheet name="Data" sheetId="7" r:id="rId4"/>
    <sheet name="Historie" sheetId="9" r:id="rId5"/>
  </sheets>
  <externalReferences>
    <externalReference r:id="rId6"/>
  </externalReferences>
  <definedNames>
    <definedName name="Biozide">Biozide!$B$4:$B$54</definedName>
    <definedName name="_xlnm.Print_Area" localSheetId="0">'Annex 2'!$A$1:$BN$14</definedName>
    <definedName name="_xlnm.Print_Area" localSheetId="4">Historie!$A$1:$N$7</definedName>
    <definedName name="Gestrichen">Data!$A$1:$A$2</definedName>
    <definedName name="Ja">Data!$C$1:$C$2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N10" i="1"/>
  <c r="O10" i="1"/>
  <c r="P10" i="1"/>
  <c r="M15" i="1"/>
  <c r="N15" i="1"/>
  <c r="O15" i="1"/>
  <c r="P15" i="1"/>
  <c r="M20" i="1"/>
  <c r="N20" i="1"/>
  <c r="O20" i="1"/>
  <c r="P20" i="1"/>
  <c r="M25" i="1"/>
  <c r="N25" i="1"/>
  <c r="O25" i="1"/>
  <c r="P25" i="1"/>
  <c r="M30" i="1"/>
  <c r="N30" i="1"/>
  <c r="O30" i="1"/>
  <c r="P30" i="1"/>
  <c r="M35" i="1"/>
  <c r="N35" i="1"/>
  <c r="O35" i="1"/>
  <c r="P35" i="1"/>
  <c r="M40" i="1"/>
  <c r="N40" i="1"/>
  <c r="O40" i="1"/>
  <c r="P40" i="1"/>
  <c r="M45" i="1"/>
  <c r="N45" i="1"/>
  <c r="O45" i="1"/>
  <c r="P45" i="1"/>
  <c r="M50" i="1"/>
  <c r="N50" i="1"/>
  <c r="O50" i="1"/>
  <c r="P50" i="1"/>
  <c r="M55" i="1"/>
  <c r="N55" i="1"/>
  <c r="O55" i="1"/>
  <c r="P55" i="1"/>
  <c r="M60" i="1"/>
  <c r="N60" i="1"/>
  <c r="O60" i="1"/>
  <c r="P60" i="1"/>
  <c r="M65" i="1"/>
  <c r="N65" i="1"/>
  <c r="O65" i="1"/>
  <c r="P65" i="1"/>
  <c r="M70" i="1"/>
  <c r="N70" i="1"/>
  <c r="O70" i="1"/>
  <c r="P70" i="1"/>
  <c r="M75" i="1"/>
  <c r="N75" i="1"/>
  <c r="O75" i="1"/>
  <c r="P75" i="1"/>
  <c r="AS10" i="1"/>
  <c r="AT10" i="1"/>
  <c r="AU10" i="1"/>
  <c r="AS15" i="1"/>
  <c r="AT15" i="1"/>
  <c r="AU15" i="1"/>
  <c r="AS20" i="1"/>
  <c r="AT20" i="1"/>
  <c r="AU20" i="1"/>
  <c r="AS25" i="1"/>
  <c r="AT25" i="1"/>
  <c r="AU25" i="1"/>
  <c r="AS30" i="1"/>
  <c r="AT30" i="1"/>
  <c r="AU30" i="1"/>
  <c r="AS35" i="1"/>
  <c r="AT35" i="1"/>
  <c r="AU35" i="1"/>
  <c r="AS40" i="1"/>
  <c r="AT40" i="1"/>
  <c r="AU40" i="1"/>
  <c r="AS45" i="1"/>
  <c r="AT45" i="1"/>
  <c r="AU45" i="1"/>
  <c r="AS50" i="1"/>
  <c r="AT50" i="1"/>
  <c r="AU50" i="1"/>
  <c r="AS55" i="1"/>
  <c r="AT55" i="1"/>
  <c r="AU55" i="1"/>
  <c r="AS60" i="1"/>
  <c r="AT60" i="1"/>
  <c r="AU60" i="1"/>
  <c r="AS65" i="1"/>
  <c r="AT65" i="1"/>
  <c r="AU65" i="1"/>
  <c r="AS70" i="1"/>
  <c r="AT70" i="1"/>
  <c r="AU70" i="1"/>
  <c r="AS75" i="1"/>
  <c r="AT75" i="1"/>
  <c r="AU75" i="1"/>
  <c r="AR20" i="1"/>
  <c r="AR25" i="1"/>
  <c r="AR30" i="1"/>
  <c r="AR35" i="1"/>
  <c r="AR40" i="1"/>
  <c r="AR45" i="1"/>
  <c r="AR50" i="1"/>
  <c r="AR55" i="1"/>
  <c r="AR60" i="1"/>
  <c r="AR65" i="1"/>
  <c r="AR70" i="1"/>
  <c r="AR75" i="1"/>
  <c r="AR10" i="1"/>
  <c r="AR15" i="1"/>
  <c r="AT5" i="1"/>
  <c r="AS5" i="1"/>
  <c r="AR5" i="1"/>
  <c r="AU5" i="1" s="1"/>
  <c r="O5" i="1"/>
  <c r="N5" i="1"/>
  <c r="M5" i="1"/>
  <c r="BI75" i="1" l="1"/>
  <c r="BL75" i="1" s="1"/>
  <c r="L75" i="1"/>
  <c r="BM70" i="1"/>
  <c r="BL70" i="1"/>
  <c r="BI70" i="1"/>
  <c r="BK70" i="1" s="1"/>
  <c r="L70" i="1"/>
  <c r="BM65" i="1"/>
  <c r="BI65" i="1"/>
  <c r="BL65" i="1" s="1"/>
  <c r="L65" i="1"/>
  <c r="BM60" i="1"/>
  <c r="BI60" i="1"/>
  <c r="BK60" i="1" s="1"/>
  <c r="L60" i="1"/>
  <c r="BM55" i="1"/>
  <c r="BI55" i="1"/>
  <c r="BL55" i="1" s="1"/>
  <c r="L55" i="1"/>
  <c r="BM50" i="1"/>
  <c r="BI50" i="1"/>
  <c r="BK50" i="1" s="1"/>
  <c r="L50" i="1"/>
  <c r="BM45" i="1"/>
  <c r="BI45" i="1"/>
  <c r="BK45" i="1" s="1"/>
  <c r="L45" i="1"/>
  <c r="BM40" i="1"/>
  <c r="BI40" i="1"/>
  <c r="BK40" i="1" s="1"/>
  <c r="L40" i="1"/>
  <c r="BM35" i="1"/>
  <c r="BI35" i="1"/>
  <c r="BJ35" i="1" s="1"/>
  <c r="L35" i="1"/>
  <c r="BM30" i="1"/>
  <c r="BL30" i="1"/>
  <c r="BI30" i="1"/>
  <c r="BJ30" i="1" s="1"/>
  <c r="L30" i="1"/>
  <c r="BM25" i="1"/>
  <c r="BI25" i="1"/>
  <c r="BL25" i="1" s="1"/>
  <c r="L25" i="1"/>
  <c r="BM20" i="1"/>
  <c r="BL20" i="1"/>
  <c r="BI20" i="1"/>
  <c r="BK20" i="1" s="1"/>
  <c r="L20" i="1"/>
  <c r="BM15" i="1"/>
  <c r="BL15" i="1"/>
  <c r="BI15" i="1"/>
  <c r="BK15" i="1" s="1"/>
  <c r="L15" i="1"/>
  <c r="BM10" i="1"/>
  <c r="BL10" i="1"/>
  <c r="BI10" i="1"/>
  <c r="BK10" i="1" s="1"/>
  <c r="L10" i="1"/>
  <c r="BK35" i="1" l="1"/>
  <c r="BL35" i="1"/>
  <c r="BL60" i="1"/>
  <c r="BK30" i="1"/>
  <c r="BL40" i="1"/>
  <c r="BL45" i="1"/>
  <c r="BL50" i="1"/>
  <c r="BJ75" i="1"/>
  <c r="BK75" i="1"/>
  <c r="BJ70" i="1"/>
  <c r="BJ65" i="1"/>
  <c r="BK65" i="1"/>
  <c r="BJ60" i="1"/>
  <c r="BJ55" i="1"/>
  <c r="BK55" i="1"/>
  <c r="BJ50" i="1"/>
  <c r="BJ45" i="1"/>
  <c r="BJ40" i="1"/>
  <c r="BJ25" i="1"/>
  <c r="BK25" i="1"/>
  <c r="BJ20" i="1"/>
  <c r="BJ15" i="1"/>
  <c r="BJ10" i="1"/>
  <c r="BI5" i="1"/>
  <c r="BL5" i="1" l="1"/>
  <c r="BK5" i="1"/>
  <c r="BJ5" i="1"/>
  <c r="BM75" i="1"/>
  <c r="J3" i="7"/>
  <c r="K3" i="7" s="1"/>
  <c r="J4" i="7"/>
  <c r="K4" i="7" s="1"/>
  <c r="J2" i="7"/>
  <c r="K2" i="7" s="1"/>
  <c r="BM5" i="1" l="1"/>
  <c r="P5" i="1" l="1"/>
  <c r="L5" i="1"/>
</calcChain>
</file>

<file path=xl/sharedStrings.xml><?xml version="1.0" encoding="utf-8"?>
<sst xmlns="http://schemas.openxmlformats.org/spreadsheetml/2006/main" count="387" uniqueCount="248">
  <si>
    <t>Annex 2 to DE-UZ 5, Edition January 2022</t>
  </si>
  <si>
    <t>Number</t>
  </si>
  <si>
    <t>Short description of product</t>
  </si>
  <si>
    <t>Paper factory
(Address)</t>
  </si>
  <si>
    <t>PULP producer
(Name/Location)</t>
  </si>
  <si>
    <t xml:space="preserve">Paragraph 3.1
Type of sanitary paper product </t>
  </si>
  <si>
    <t>Paragraph 3.1 Proportion of recovered paper grades in group 1
(in %)</t>
  </si>
  <si>
    <t>Paragraph 3.1 Proportion of recovered paper grades in group 2
(in %)</t>
  </si>
  <si>
    <t>Paragraph 3.1 Proportion of recovered paper grades in group 3
(in %)</t>
  </si>
  <si>
    <t>Paragraph 3.1 Proportion of recovered paper grades in group 4
(in %)</t>
  </si>
  <si>
    <t>Paragraph 3.1 Proportion of recovered paper grades in group 5
(in %)</t>
  </si>
  <si>
    <t>Paragraph 3.1 Sum of the proportional shares
(in %)</t>
  </si>
  <si>
    <t>Paragraph 3.1  Permissibility of the recovered paper grades</t>
  </si>
  <si>
    <t xml:space="preserve">Paragraph 3.1.5
Colour developer substances
(BPA in mg/kg)
</t>
  </si>
  <si>
    <t xml:space="preserve">Paragraph 3.1.5
Colour developer substances
(BPS in mg/kg)
</t>
  </si>
  <si>
    <t xml:space="preserve">Paragraph 3.1.5
Colour developer substances
(Pergafast in mg/kg)
</t>
  </si>
  <si>
    <t>Paragraph 3.4.1
Bleaching agents</t>
  </si>
  <si>
    <t>Paragraph 3.4.1
Complexing agents</t>
  </si>
  <si>
    <t>Paragraph 3.5
Biocidal substances: Product type 9 or 12</t>
  </si>
  <si>
    <t>Paragraph 3.5
Biocidal substances</t>
  </si>
  <si>
    <t>Paragraph 3.5
Biocidal substances (content in % per kg of dry pulp)</t>
  </si>
  <si>
    <t>Paragraph 3.7.1 Whiteness
(according to ISO 2470)
(maximum 80%)</t>
  </si>
  <si>
    <t>Paragraph 3.7.1 Whiteness
(according to DIN ISO 11475)
(maximum CIE whiteness of 100)</t>
  </si>
  <si>
    <t>Paragraph 3.7.2 Wet strength agents used</t>
  </si>
  <si>
    <t>Paragraph 3.7.3
Bleeding of colourants according to DIN 646</t>
  </si>
  <si>
    <t>Paragraph 3.7.4
Bleeding of optical brighteners according to DIN 648</t>
  </si>
  <si>
    <t>Paragraph 3.9
Sales packaging made of materials with a valid Blue Angel contract</t>
  </si>
  <si>
    <t xml:space="preserve">Paragraph 3.9
Sales packaging made of paper/cardboard: Minimum content of recovered/recycled paper
(min. 95%) </t>
  </si>
  <si>
    <t xml:space="preserve">Paragraph 3.9
Repackaging made of paper/cardboard: Minimum content of recovered/recycled paper
(min. 95%) </t>
  </si>
  <si>
    <t>Paragraph 3.9
Sales packaging made of paper/cardboard: Proportion of recovered paper per tonne of product</t>
  </si>
  <si>
    <t>Paragraph 3.9
Sales packaging made of plastic</t>
  </si>
  <si>
    <t>Paragraph 3.9
Sales packaging made of plastic: Proportion of PCR material</t>
  </si>
  <si>
    <t>Paragraph 3.9
Sales packaging made of plastic: Renewable bioplastics?</t>
  </si>
  <si>
    <t>Paragraph 3.9
Sales packaging: Recyclability of the packaging
(&gt; 95%)</t>
  </si>
  <si>
    <t>Paragraph 3.10/3.13 
Requirements for waste water and energy consumption</t>
  </si>
  <si>
    <t xml:space="preserve">Paragraph 3.10.2  
Permissibility of the volumetric flow rate of waste water at mixing location  </t>
  </si>
  <si>
    <t xml:space="preserve">Paragraph 3.12  Amount of waste
Residues from the treatment of the recovered paper
</t>
  </si>
  <si>
    <t xml:space="preserve">Paragraph 3.12  Amount of waste
Fibrous sludge
</t>
  </si>
  <si>
    <t xml:space="preserve">Paragraph 3.12  Amount of waste
Deinking sludge
</t>
  </si>
  <si>
    <t xml:space="preserve">Paragraph 3.12  Amount of waste
Sludge from the treatment of the process water
</t>
  </si>
  <si>
    <t xml:space="preserve">Paragraph 3.13 
Requirements for energy consumption
Process heat </t>
  </si>
  <si>
    <t>Paragraph 3.13 
Requirements for energy consumption
Electrical power</t>
  </si>
  <si>
    <t>Paragraph 3.13
Requirements for energy consumption
Sum of the process heat and electrical power</t>
  </si>
  <si>
    <t>Paragraph 3.13  
Permissibility of the energy consumption</t>
  </si>
  <si>
    <t>Paragraph 3.13 
Requirements for energy consumption</t>
  </si>
  <si>
    <t>Entered by RAL</t>
  </si>
  <si>
    <t>Please enter</t>
  </si>
  <si>
    <t>PLEASE SELECT!</t>
  </si>
  <si>
    <t>(Must total 100%)</t>
  </si>
  <si>
    <t>(must be ok)</t>
  </si>
  <si>
    <t>Please only enter if the recovered paper grades 2.05.00, 2.05.01, 2.06.00, 2.06.01, 3.05.01, 3.06.00 or 5.09.00 have been added.</t>
  </si>
  <si>
    <t>Please enter the bleaching agents</t>
  </si>
  <si>
    <t>Please enter the complexing agents</t>
  </si>
  <si>
    <t>Please enter when production aids and refining agents containing CIT/MIT have been added.</t>
  </si>
  <si>
    <t>Please enter when production aids and refining agents containing MIT have been added.</t>
  </si>
  <si>
    <t>Please enter the trading name</t>
  </si>
  <si>
    <t>Please enter the level on the grey scale</t>
  </si>
  <si>
    <t>Please enter the Blue Angel contract number</t>
  </si>
  <si>
    <t>Please enter the unmixed material.</t>
  </si>
  <si>
    <t>Please enter in %</t>
  </si>
  <si>
    <t>If Yes, please submit Annex 7 and the required certificate as Annex 8.</t>
  </si>
  <si>
    <t>Please select the type of paper manufacturing</t>
  </si>
  <si>
    <t>Please enter
(&lt; 25 m3/Adt with deinking, &lt; 10 m3/Adt without deinking)</t>
  </si>
  <si>
    <t>Please enter
(&lt; 0.01 m3/Adt)</t>
  </si>
  <si>
    <t xml:space="preserve">Please enter:
(in kg dry mass/t of product)
</t>
  </si>
  <si>
    <t>Please enter:
Waste code number</t>
  </si>
  <si>
    <t>Please enter:
(annual average value in kWh/air dry tonne)</t>
  </si>
  <si>
    <t>Please enter:
Reference period</t>
  </si>
  <si>
    <t>Calculation</t>
  </si>
  <si>
    <t>Please enter all energy sources used:</t>
  </si>
  <si>
    <t>Please enter their proportions (in %)</t>
  </si>
  <si>
    <t>Please enter their source (own generation/
third party generation)</t>
  </si>
  <si>
    <t>Please enter the proportion of green electricity (in %).</t>
  </si>
  <si>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</si>
  <si>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</si>
  <si>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</si>
  <si>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</si>
  <si>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</si>
  <si>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</si>
  <si>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</si>
  <si>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</si>
  <si>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ja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</si>
  <si>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</si>
  <si>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</si>
  <si>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</si>
  <si>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</si>
  <si>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</si>
  <si>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</si>
  <si>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</si>
  <si>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</si>
  <si>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</si>
  <si>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</si>
  <si>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</si>
  <si>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</si>
  <si>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nein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</si>
  <si>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</si>
  <si>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</si>
  <si>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</si>
  <si>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</si>
  <si>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</si>
  <si>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</si>
  <si>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</si>
  <si>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</si>
  <si>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</si>
  <si>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</si>
  <si>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</si>
  <si>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</si>
  <si>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</si>
  <si>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</si>
  <si>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</si>
  <si>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</si>
  <si>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</si>
  <si>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</si>
  <si>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</si>
  <si>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</si>
  <si>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</si>
  <si>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</si>
  <si>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</si>
  <si>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</si>
  <si>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</si>
  <si>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</si>
  <si>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</si>
  <si>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</si>
  <si>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</si>
  <si>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</si>
  <si>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</si>
  <si>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</si>
  <si>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</si>
  <si>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</si>
  <si>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</si>
  <si>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</si>
  <si>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</si>
  <si>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</si>
  <si>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</si>
  <si>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</si>
  <si>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</si>
  <si>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</si>
  <si>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</si>
  <si>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</si>
  <si>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</si>
  <si>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</si>
  <si>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</si>
  <si>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</si>
  <si>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</si>
  <si>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</si>
  <si>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</si>
  <si>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</si>
  <si>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</si>
  <si>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</si>
  <si>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</si>
  <si>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</si>
  <si>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</si>
  <si>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</si>
  <si>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</si>
  <si>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</si>
  <si>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</si>
  <si>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</si>
  <si>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</si>
  <si>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</si>
  <si>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</si>
  <si>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</si>
  <si>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</si>
  <si>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</si>
  <si>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</si>
  <si>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</si>
  <si>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</si>
  <si>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</si>
  <si>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</si>
  <si>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</si>
  <si>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</si>
  <si>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</si>
  <si>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</si>
  <si>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</si>
  <si>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</si>
  <si>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</si>
  <si>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</si>
  <si>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</si>
  <si>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</si>
  <si>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</si>
  <si>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</si>
  <si>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</si>
  <si>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</si>
  <si>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</si>
  <si>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</si>
  <si>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</si>
  <si>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</si>
  <si>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</si>
  <si>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</si>
  <si>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</si>
  <si>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</si>
  <si>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</si>
  <si>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</si>
  <si>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</si>
  <si>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</si>
  <si>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</si>
  <si>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</si>
  <si>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</si>
  <si>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</si>
  <si>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</si>
  <si>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</si>
  <si>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</si>
  <si>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</si>
  <si>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</si>
  <si>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</si>
  <si>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</si>
  <si>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</si>
  <si>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Keine</t>
  </si>
  <si>
    <t>Version</t>
  </si>
  <si>
    <t>Template</t>
  </si>
  <si>
    <t>Release</t>
  </si>
  <si>
    <t>Changes</t>
  </si>
  <si>
    <t xml:space="preserve">Version 1 </t>
  </si>
  <si>
    <t>Template April 22</t>
  </si>
  <si>
    <t>Erstausgabe</t>
  </si>
  <si>
    <t>Crepe sanitary paper</t>
  </si>
  <si>
    <t>Yes</t>
  </si>
  <si>
    <t>Berechnung 3.13</t>
  </si>
  <si>
    <t>No</t>
  </si>
  <si>
    <t>Paper factory with deinking</t>
  </si>
  <si>
    <t>Other sanitary paper</t>
  </si>
  <si>
    <t>None</t>
  </si>
  <si>
    <t>Paper factory without deinking</t>
  </si>
  <si>
    <t>Dried deinked
recovered paper (DIP)</t>
  </si>
  <si>
    <t>Vom RAL auszufüllen</t>
  </si>
  <si>
    <t>Eingang</t>
  </si>
  <si>
    <t xml:space="preserve">Bemerkungen: </t>
  </si>
  <si>
    <t xml:space="preserve">Kontrolle RAL </t>
  </si>
  <si>
    <t>ggf. zurück an Antragsteller</t>
  </si>
  <si>
    <t>ggf. Eingang geänderte Anlage</t>
  </si>
  <si>
    <t xml:space="preserve">ggf. Kontrolle RAL </t>
  </si>
  <si>
    <t>Ausblenden</t>
  </si>
  <si>
    <t>Ziffer 3.1  Zulässigkeitder Altpapier-sorten</t>
  </si>
  <si>
    <t>Ziffer 3.13 
Anforderungen an den Energieverbrauch
Summe Prozess-wärme und Elektrischer Strom</t>
  </si>
  <si>
    <t>(Krepp-Hygiene-papier)</t>
  </si>
  <si>
    <t>(Hygienepapier mit Lebens-mittelkontakt)</t>
  </si>
  <si>
    <t>(Sonstiges Hygiene-papier)</t>
  </si>
  <si>
    <t>Papierfabrik mit Deinking</t>
  </si>
  <si>
    <t>Papierfabrik ohne Deinking</t>
  </si>
  <si>
    <t>Getrockneter deinkter
 Altpapierstoff (DIP)</t>
  </si>
  <si>
    <t>Sanitary paper for food contact</t>
  </si>
  <si>
    <t>Paragraph 3.1.4
DIPN content
(in mg/kg)
Note:  ≤50mg/kg</t>
  </si>
  <si>
    <t>Paragraph 3.5
Biocidal substances
CIT/MIT content (max. 25 μg/dm²)</t>
  </si>
  <si>
    <t>Paragraph 3.5
Biocidal substances
MIT content (max. 80 μg/dm²)</t>
  </si>
  <si>
    <r>
      <t>Paragraph 3.7.2 Concentration of chlorpropanols 
(in μ</t>
    </r>
    <r>
      <rPr>
        <sz val="9.5500000000000007"/>
        <rFont val="Calibri"/>
        <family val="2"/>
        <scheme val="minor"/>
      </rPr>
      <t>g/L)</t>
    </r>
  </si>
  <si>
    <r>
      <t xml:space="preserve">Paragraph 3.10.2 Indirect discharger, </t>
    </r>
    <r>
      <rPr>
        <u/>
        <sz val="11"/>
        <rFont val="Calibri"/>
        <family val="2"/>
        <scheme val="minor"/>
      </rPr>
      <t>volumetric flow rate of waste water</t>
    </r>
    <r>
      <rPr>
        <sz val="11"/>
        <rFont val="Calibri"/>
        <family val="2"/>
        <scheme val="minor"/>
      </rPr>
      <t xml:space="preserve"> at mixing location (in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/Adt)</t>
    </r>
  </si>
  <si>
    <r>
      <t xml:space="preserve">Ziffer 3.10.2 Indirekt-einleiter, </t>
    </r>
    <r>
      <rPr>
        <u/>
        <sz val="11"/>
        <rFont val="Calibri"/>
        <family val="2"/>
        <scheme val="minor"/>
      </rPr>
      <t>Abwasser-Volumenstrom</t>
    </r>
    <r>
      <rPr>
        <sz val="11"/>
        <rFont val="Calibri"/>
        <family val="2"/>
        <scheme val="minor"/>
      </rPr>
      <t xml:space="preserve"> am Ort der Vermischung       (in m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/Adt)</t>
    </r>
  </si>
  <si>
    <r>
      <t xml:space="preserve">Paragraph 3.10.2 Indirect discharger, </t>
    </r>
    <r>
      <rPr>
        <u/>
        <sz val="11"/>
        <rFont val="Calibri"/>
        <family val="2"/>
        <scheme val="minor"/>
      </rPr>
      <t>AOX value</t>
    </r>
    <r>
      <rPr>
        <sz val="11"/>
        <rFont val="Calibri"/>
        <family val="2"/>
        <scheme val="minor"/>
      </rPr>
      <t xml:space="preserve"> at mixing location in kg/Adt</t>
    </r>
  </si>
  <si>
    <t xml:space="preserve">Basic contract number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</si>
</sst>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9.5500000000000007"/>
      <name val="Calibri"/>
      <family val="2"/>
      <scheme val="minor"/>
    </font>
    <font>
      <u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2" fillId="3" borderId="1" applyNumberFormat="0" applyFont="0" applyAlignment="0" applyProtection="0"/>
    <xf numFmtId="0" fontId="5" fillId="0" borderId="0"/>
    <xf numFmtId="0" fontId="7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1" xfId="2" applyFont="1" applyAlignment="1">
      <alignment vertical="top" wrapText="1"/>
    </xf>
    <xf numFmtId="0" fontId="3" fillId="2" borderId="0" xfId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0" xfId="3" applyFont="1"/>
    <xf numFmtId="0" fontId="7" fillId="0" borderId="0" xfId="4"/>
    <xf numFmtId="0" fontId="7" fillId="0" borderId="0" xfId="3" applyFont="1"/>
    <xf numFmtId="17" fontId="7" fillId="0" borderId="0" xfId="3" applyNumberFormat="1" applyFont="1"/>
    <xf numFmtId="17" fontId="5" fillId="0" borderId="0" xfId="3" applyNumberFormat="1" applyFont="1"/>
    <xf numFmtId="0" fontId="5" fillId="0" borderId="0" xfId="3"/>
    <xf numFmtId="0" fontId="8" fillId="9" borderId="0" xfId="3" applyFont="1" applyFill="1" applyBorder="1" applyAlignment="1" applyProtection="1">
      <alignment horizontal="right"/>
    </xf>
    <xf numFmtId="0" fontId="8" fillId="9" borderId="0" xfId="3" applyFont="1" applyFill="1" applyBorder="1" applyProtection="1">
      <protection hidden="1"/>
    </xf>
    <xf numFmtId="0" fontId="8" fillId="9" borderId="0" xfId="3" applyFont="1" applyFill="1" applyBorder="1" applyProtection="1"/>
    <xf numFmtId="0" fontId="8" fillId="9" borderId="0" xfId="3" applyFont="1" applyFill="1" applyBorder="1" applyAlignment="1" applyProtection="1">
      <alignment horizontal="right"/>
      <protection hidden="1"/>
    </xf>
    <xf numFmtId="0" fontId="9" fillId="9" borderId="0" xfId="3" applyFont="1" applyFill="1" applyBorder="1" applyProtection="1">
      <protection hidden="1"/>
    </xf>
    <xf numFmtId="14" fontId="10" fillId="10" borderId="2" xfId="3" applyNumberFormat="1" applyFont="1" applyFill="1" applyBorder="1" applyAlignment="1" applyProtection="1">
      <alignment vertical="center"/>
      <protection locked="0"/>
    </xf>
    <xf numFmtId="14" fontId="10" fillId="12" borderId="2" xfId="3" applyNumberFormat="1" applyFont="1" applyFill="1" applyBorder="1" applyAlignment="1" applyProtection="1">
      <alignment vertical="center"/>
      <protection locked="0"/>
    </xf>
    <xf numFmtId="0" fontId="5" fillId="0" borderId="2" xfId="3" applyFont="1" applyBorder="1" applyAlignment="1" applyProtection="1">
      <alignment vertical="center"/>
      <protection locked="0"/>
    </xf>
    <xf numFmtId="0" fontId="4" fillId="8" borderId="2" xfId="1" applyFont="1" applyFill="1" applyBorder="1" applyAlignment="1" applyProtection="1">
      <alignment horizontal="center" vertical="top" wrapText="1"/>
      <protection locked="0"/>
    </xf>
    <xf numFmtId="0" fontId="4" fillId="8" borderId="2" xfId="1" applyFont="1" applyFill="1" applyBorder="1" applyAlignment="1" applyProtection="1">
      <alignment vertical="top" wrapText="1"/>
      <protection locked="0"/>
    </xf>
    <xf numFmtId="9" fontId="0" fillId="6" borderId="2" xfId="5" applyFont="1" applyFill="1" applyBorder="1" applyAlignment="1" applyProtection="1">
      <alignment horizontal="center" vertical="top" wrapText="1"/>
      <protection locked="0"/>
    </xf>
    <xf numFmtId="0" fontId="11" fillId="0" borderId="0" xfId="0" applyFont="1"/>
    <xf numFmtId="0" fontId="0" fillId="6" borderId="2" xfId="0" applyFill="1" applyBorder="1" applyAlignment="1" applyProtection="1">
      <alignment horizontal="center" vertical="top" wrapText="1"/>
      <protection locked="0"/>
    </xf>
    <xf numFmtId="0" fontId="11" fillId="7" borderId="0" xfId="0" applyFont="1" applyFill="1" applyAlignment="1">
      <alignment vertical="top" wrapText="1"/>
    </xf>
    <xf numFmtId="0" fontId="12" fillId="7" borderId="0" xfId="0" applyFont="1" applyFill="1" applyAlignment="1">
      <alignment vertical="top" wrapText="1"/>
    </xf>
    <xf numFmtId="0" fontId="4" fillId="7" borderId="0" xfId="0" applyFont="1" applyFill="1" applyAlignment="1">
      <alignment vertical="top" wrapText="1"/>
    </xf>
    <xf numFmtId="165" fontId="4" fillId="6" borderId="2" xfId="1" applyNumberFormat="1" applyFont="1" applyFill="1" applyBorder="1" applyAlignment="1" applyProtection="1">
      <alignment vertical="top" wrapText="1"/>
      <protection locked="0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0" fillId="6" borderId="3" xfId="0" applyFill="1" applyBorder="1" applyAlignment="1" applyProtection="1">
      <alignment horizontal="left" vertical="top" wrapText="1"/>
      <protection locked="0"/>
    </xf>
    <xf numFmtId="0" fontId="0" fillId="6" borderId="4" xfId="0" applyFill="1" applyBorder="1" applyAlignment="1" applyProtection="1">
      <alignment horizontal="left" vertical="top" wrapText="1"/>
      <protection locked="0"/>
    </xf>
    <xf numFmtId="0" fontId="0" fillId="6" borderId="5" xfId="0" applyFill="1" applyBorder="1" applyAlignment="1" applyProtection="1">
      <alignment horizontal="left" vertical="top" wrapText="1"/>
      <protection locked="0"/>
    </xf>
    <xf numFmtId="9" fontId="0" fillId="6" borderId="3" xfId="0" applyNumberFormat="1" applyFill="1" applyBorder="1" applyAlignment="1" applyProtection="1">
      <alignment horizontal="center" vertical="top" wrapText="1"/>
      <protection locked="0"/>
    </xf>
    <xf numFmtId="9" fontId="0" fillId="6" borderId="4" xfId="0" applyNumberFormat="1" applyFill="1" applyBorder="1" applyAlignment="1" applyProtection="1">
      <alignment horizontal="center" vertical="top" wrapText="1"/>
      <protection locked="0"/>
    </xf>
    <xf numFmtId="9" fontId="0" fillId="6" borderId="5" xfId="0" applyNumberFormat="1" applyFill="1" applyBorder="1" applyAlignment="1" applyProtection="1">
      <alignment horizontal="center" vertical="top" wrapText="1"/>
      <protection locked="0"/>
    </xf>
    <xf numFmtId="1" fontId="4" fillId="7" borderId="3" xfId="0" applyNumberFormat="1" applyFont="1" applyFill="1" applyBorder="1" applyAlignment="1">
      <alignment horizontal="center" vertical="top" wrapText="1"/>
    </xf>
    <xf numFmtId="1" fontId="4" fillId="7" borderId="4" xfId="0" applyNumberFormat="1" applyFont="1" applyFill="1" applyBorder="1" applyAlignment="1">
      <alignment horizontal="center" vertical="top" wrapText="1"/>
    </xf>
    <xf numFmtId="1" fontId="4" fillId="7" borderId="5" xfId="0" applyNumberFormat="1" applyFont="1" applyFill="1" applyBorder="1" applyAlignment="1">
      <alignment horizontal="center" vertical="top" wrapText="1"/>
    </xf>
    <xf numFmtId="1" fontId="0" fillId="6" borderId="3" xfId="0" applyNumberFormat="1" applyFill="1" applyBorder="1" applyAlignment="1" applyProtection="1">
      <alignment horizontal="center" vertical="top" wrapText="1"/>
      <protection locked="0"/>
    </xf>
    <xf numFmtId="1" fontId="0" fillId="6" borderId="4" xfId="0" applyNumberFormat="1" applyFill="1" applyBorder="1" applyAlignment="1" applyProtection="1">
      <alignment horizontal="center" vertical="top" wrapText="1"/>
      <protection locked="0"/>
    </xf>
    <xf numFmtId="1" fontId="0" fillId="6" borderId="5" xfId="0" applyNumberFormat="1" applyFill="1" applyBorder="1" applyAlignment="1" applyProtection="1">
      <alignment horizontal="center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4" fillId="8" borderId="3" xfId="1" applyFont="1" applyFill="1" applyBorder="1" applyAlignment="1" applyProtection="1">
      <alignment horizontal="center" vertical="top" wrapText="1"/>
      <protection locked="0"/>
    </xf>
    <xf numFmtId="0" fontId="4" fillId="8" borderId="4" xfId="1" applyFont="1" applyFill="1" applyBorder="1" applyAlignment="1" applyProtection="1">
      <alignment horizontal="center" vertical="top" wrapText="1"/>
      <protection locked="0"/>
    </xf>
    <xf numFmtId="0" fontId="4" fillId="8" borderId="5" xfId="1" applyFont="1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4" fillId="7" borderId="3" xfId="0" applyNumberFormat="1" applyFont="1" applyFill="1" applyBorder="1" applyAlignment="1">
      <alignment horizontal="center" vertical="top" wrapText="1"/>
    </xf>
    <xf numFmtId="164" fontId="4" fillId="7" borderId="4" xfId="0" applyNumberFormat="1" applyFont="1" applyFill="1" applyBorder="1" applyAlignment="1">
      <alignment horizontal="center" vertical="top" wrapText="1"/>
    </xf>
    <xf numFmtId="164" fontId="4" fillId="7" borderId="5" xfId="0" applyNumberFormat="1" applyFont="1" applyFill="1" applyBorder="1" applyAlignment="1">
      <alignment horizontal="center" vertical="top" wrapText="1"/>
    </xf>
    <xf numFmtId="0" fontId="11" fillId="7" borderId="0" xfId="1" applyFont="1" applyFill="1" applyAlignment="1">
      <alignment horizontal="center" vertical="top" wrapText="1"/>
    </xf>
    <xf numFmtId="0" fontId="7" fillId="11" borderId="2" xfId="3" applyFont="1" applyFill="1" applyBorder="1" applyAlignment="1" applyProtection="1">
      <alignment horizontal="left" vertical="top" wrapText="1"/>
      <protection locked="0"/>
    </xf>
    <xf numFmtId="0" fontId="13" fillId="7" borderId="0" xfId="0" applyFont="1" applyFill="1" applyAlignment="1">
      <alignment horizontal="left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3" xfId="2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4" borderId="5" xfId="0" applyFont="1" applyFill="1" applyBorder="1" applyAlignment="1">
      <alignment horizontal="center" vertical="top" wrapText="1"/>
    </xf>
    <xf numFmtId="0" fontId="17" fillId="4" borderId="3" xfId="0" applyFont="1" applyFill="1" applyBorder="1" applyAlignment="1">
      <alignment vertical="top" wrapText="1"/>
    </xf>
    <xf numFmtId="0" fontId="18" fillId="4" borderId="3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wrapText="1"/>
    </xf>
  </cellXfs>
  <cellStyles count="6">
    <cellStyle name="Excel Built-in Explanatory Text" xfId="4" xr:uid="{19081C35-F5D5-49BA-A14F-DBCC030C7B9E}"/>
    <cellStyle name="Gut" xfId="1" builtinId="26"/>
    <cellStyle name="Notiz" xfId="2" builtinId="10"/>
    <cellStyle name="Prozent" xfId="5" builtinId="5"/>
    <cellStyle name="Standard" xfId="0" builtinId="0"/>
    <cellStyle name="Standard 2" xfId="3" xr:uid="{851F1F52-8CA7-4FB3-893C-CAC539C0C5E8}"/>
  </cellStyles>
  <dxfs count="210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DE-UZ%205-202201-de%20Anlage%202-gesch&#252;tz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age 2"/>
      <sheetName val="Biozide"/>
      <sheetName val="Document"/>
      <sheetName val="Data"/>
      <sheetName val="Histori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BQ2003"/>
  <sheetViews>
    <sheetView tabSelected="1" zoomScale="87" zoomScaleNormal="87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5" sqref="C5:C9"/>
    </sheetView>
  </sheetViews>
  <sheetFormatPr baseColWidth="10" defaultColWidth="11.42578125" defaultRowHeight="15" x14ac:dyDescent="0.25"/>
  <cols>
    <col min="1" max="2" width="15.5703125" style="1" customWidth="1"/>
    <col min="3" max="5" width="16.5703125" style="1" customWidth="1"/>
    <col min="6" max="6" width="19.85546875" style="1" customWidth="1"/>
    <col min="7" max="11" width="10.7109375" style="1" customWidth="1"/>
    <col min="12" max="12" width="11.42578125" style="1"/>
    <col min="13" max="15" width="11.42578125" style="1" hidden="1" customWidth="1"/>
    <col min="16" max="16" width="11.42578125" style="1"/>
    <col min="17" max="17" width="22.28515625" style="6" customWidth="1"/>
    <col min="18" max="20" width="14.85546875" style="6" customWidth="1"/>
    <col min="21" max="22" width="19.140625" style="1" customWidth="1"/>
    <col min="23" max="23" width="13.140625" style="7" customWidth="1"/>
    <col min="24" max="24" width="51.85546875" style="7" customWidth="1"/>
    <col min="25" max="25" width="28.7109375" style="7" customWidth="1"/>
    <col min="26" max="26" width="19.5703125" style="7" customWidth="1"/>
    <col min="27" max="27" width="17" style="7" customWidth="1"/>
    <col min="28" max="29" width="11.42578125" style="1"/>
    <col min="30" max="30" width="19.85546875" style="1" customWidth="1"/>
    <col min="31" max="31" width="15.5703125" style="1" customWidth="1"/>
    <col min="32" max="33" width="14.5703125" style="1" customWidth="1"/>
    <col min="34" max="41" width="19.85546875" style="1" customWidth="1"/>
    <col min="42" max="43" width="20.7109375" style="1" customWidth="1"/>
    <col min="44" max="46" width="11.42578125" style="1" hidden="1" customWidth="1"/>
    <col min="47" max="47" width="18" style="1" customWidth="1"/>
    <col min="48" max="48" width="20.7109375" style="1" customWidth="1"/>
    <col min="49" max="56" width="16.7109375" style="1" customWidth="1"/>
    <col min="57" max="61" width="20.7109375" style="1" customWidth="1"/>
    <col min="62" max="64" width="11.42578125" style="1" customWidth="1"/>
    <col min="65" max="65" width="18" style="1" customWidth="1"/>
    <col min="66" max="66" width="36.42578125" style="1" customWidth="1"/>
    <col min="67" max="67" width="17.42578125" style="1" customWidth="1"/>
    <col min="68" max="68" width="20.140625" style="1" customWidth="1"/>
    <col min="69" max="69" width="22.28515625" style="1" customWidth="1"/>
    <col min="70" max="16384" width="11.42578125" style="1"/>
  </cols>
  <sheetData>
    <row r="1" spans="1:69" s="30" customFormat="1" ht="18.75" customHeight="1" x14ac:dyDescent="0.25">
      <c r="A1" s="69" t="s">
        <v>0</v>
      </c>
      <c r="B1" s="69"/>
      <c r="C1" s="69"/>
      <c r="D1" s="69"/>
      <c r="E1" s="69"/>
      <c r="F1" s="67"/>
      <c r="G1" s="67"/>
      <c r="H1" s="67"/>
      <c r="I1" s="67"/>
      <c r="J1" s="67"/>
      <c r="K1" s="67"/>
      <c r="Y1" s="32"/>
      <c r="Z1" s="32"/>
    </row>
    <row r="2" spans="1:69" s="30" customFormat="1" x14ac:dyDescent="0.25">
      <c r="M2" s="31" t="s">
        <v>230</v>
      </c>
      <c r="N2" s="31" t="s">
        <v>230</v>
      </c>
      <c r="O2" s="31" t="s">
        <v>230</v>
      </c>
      <c r="Y2" s="32"/>
      <c r="Z2" s="32"/>
      <c r="AR2" s="31" t="s">
        <v>230</v>
      </c>
      <c r="AS2" s="31" t="s">
        <v>230</v>
      </c>
      <c r="AT2" s="31" t="s">
        <v>230</v>
      </c>
      <c r="BJ2" s="31" t="s">
        <v>230</v>
      </c>
      <c r="BK2" s="31" t="s">
        <v>230</v>
      </c>
      <c r="BL2" s="31" t="s">
        <v>230</v>
      </c>
    </row>
    <row r="3" spans="1:69" s="73" customFormat="1" ht="158.25" customHeight="1" x14ac:dyDescent="0.25">
      <c r="A3" s="70" t="s">
        <v>1</v>
      </c>
      <c r="B3" s="71" t="s">
        <v>247</v>
      </c>
      <c r="C3" s="71" t="s">
        <v>2</v>
      </c>
      <c r="D3" s="71" t="s">
        <v>3</v>
      </c>
      <c r="E3" s="71" t="s">
        <v>4</v>
      </c>
      <c r="F3" s="71" t="s">
        <v>5</v>
      </c>
      <c r="G3" s="71" t="s">
        <v>6</v>
      </c>
      <c r="H3" s="71" t="s">
        <v>7</v>
      </c>
      <c r="I3" s="71" t="s">
        <v>8</v>
      </c>
      <c r="J3" s="71" t="s">
        <v>9</v>
      </c>
      <c r="K3" s="71" t="s">
        <v>10</v>
      </c>
      <c r="L3" s="71" t="s">
        <v>11</v>
      </c>
      <c r="M3" s="71" t="s">
        <v>231</v>
      </c>
      <c r="N3" s="71" t="s">
        <v>231</v>
      </c>
      <c r="O3" s="71" t="s">
        <v>231</v>
      </c>
      <c r="P3" s="71" t="s">
        <v>12</v>
      </c>
      <c r="Q3" s="72" t="s">
        <v>240</v>
      </c>
      <c r="R3" s="72" t="s">
        <v>13</v>
      </c>
      <c r="S3" s="72" t="s">
        <v>14</v>
      </c>
      <c r="T3" s="72" t="s">
        <v>15</v>
      </c>
      <c r="U3" s="72" t="s">
        <v>16</v>
      </c>
      <c r="V3" s="72" t="s">
        <v>17</v>
      </c>
      <c r="W3" s="72" t="s">
        <v>18</v>
      </c>
      <c r="X3" s="72" t="s">
        <v>19</v>
      </c>
      <c r="Y3" s="72" t="s">
        <v>20</v>
      </c>
      <c r="Z3" s="72" t="s">
        <v>241</v>
      </c>
      <c r="AA3" s="72" t="s">
        <v>242</v>
      </c>
      <c r="AB3" s="71" t="s">
        <v>21</v>
      </c>
      <c r="AC3" s="71" t="s">
        <v>22</v>
      </c>
      <c r="AD3" s="71" t="s">
        <v>23</v>
      </c>
      <c r="AE3" s="71" t="s">
        <v>243</v>
      </c>
      <c r="AF3" s="71" t="s">
        <v>24</v>
      </c>
      <c r="AG3" s="71" t="s">
        <v>25</v>
      </c>
      <c r="AH3" s="71" t="s">
        <v>26</v>
      </c>
      <c r="AI3" s="71" t="s">
        <v>27</v>
      </c>
      <c r="AJ3" s="71" t="s">
        <v>28</v>
      </c>
      <c r="AK3" s="71" t="s">
        <v>29</v>
      </c>
      <c r="AL3" s="71" t="s">
        <v>30</v>
      </c>
      <c r="AM3" s="71" t="s">
        <v>31</v>
      </c>
      <c r="AN3" s="71" t="s">
        <v>32</v>
      </c>
      <c r="AO3" s="71" t="s">
        <v>33</v>
      </c>
      <c r="AP3" s="71" t="s">
        <v>34</v>
      </c>
      <c r="AQ3" s="71" t="s">
        <v>244</v>
      </c>
      <c r="AR3" s="71" t="s">
        <v>245</v>
      </c>
      <c r="AS3" s="71" t="s">
        <v>245</v>
      </c>
      <c r="AT3" s="71" t="s">
        <v>245</v>
      </c>
      <c r="AU3" s="71" t="s">
        <v>35</v>
      </c>
      <c r="AV3" s="71" t="s">
        <v>246</v>
      </c>
      <c r="AW3" s="71" t="s">
        <v>36</v>
      </c>
      <c r="AX3" s="71" t="s">
        <v>36</v>
      </c>
      <c r="AY3" s="71" t="s">
        <v>37</v>
      </c>
      <c r="AZ3" s="71" t="s">
        <v>37</v>
      </c>
      <c r="BA3" s="71" t="s">
        <v>38</v>
      </c>
      <c r="BB3" s="71" t="s">
        <v>38</v>
      </c>
      <c r="BC3" s="71" t="s">
        <v>39</v>
      </c>
      <c r="BD3" s="71" t="s">
        <v>39</v>
      </c>
      <c r="BE3" s="71" t="s">
        <v>40</v>
      </c>
      <c r="BF3" s="71" t="s">
        <v>40</v>
      </c>
      <c r="BG3" s="71" t="s">
        <v>41</v>
      </c>
      <c r="BH3" s="71" t="s">
        <v>41</v>
      </c>
      <c r="BI3" s="71" t="s">
        <v>42</v>
      </c>
      <c r="BJ3" s="71" t="s">
        <v>232</v>
      </c>
      <c r="BK3" s="71" t="s">
        <v>232</v>
      </c>
      <c r="BL3" s="71" t="s">
        <v>232</v>
      </c>
      <c r="BM3" s="71" t="s">
        <v>43</v>
      </c>
      <c r="BN3" s="71" t="s">
        <v>44</v>
      </c>
      <c r="BO3" s="71" t="s">
        <v>44</v>
      </c>
      <c r="BP3" s="71" t="s">
        <v>44</v>
      </c>
      <c r="BQ3" s="71" t="s">
        <v>44</v>
      </c>
    </row>
    <row r="4" spans="1:69" s="73" customFormat="1" ht="117" customHeight="1" x14ac:dyDescent="0.25">
      <c r="A4" s="74"/>
      <c r="B4" s="75" t="s">
        <v>45</v>
      </c>
      <c r="C4" s="75" t="s">
        <v>46</v>
      </c>
      <c r="D4" s="75" t="s">
        <v>46</v>
      </c>
      <c r="E4" s="75" t="s">
        <v>46</v>
      </c>
      <c r="F4" s="76" t="s">
        <v>47</v>
      </c>
      <c r="G4" s="75" t="s">
        <v>46</v>
      </c>
      <c r="H4" s="75" t="s">
        <v>46</v>
      </c>
      <c r="I4" s="75" t="s">
        <v>46</v>
      </c>
      <c r="J4" s="75" t="s">
        <v>46</v>
      </c>
      <c r="K4" s="75" t="s">
        <v>46</v>
      </c>
      <c r="L4" s="75" t="s">
        <v>48</v>
      </c>
      <c r="M4" s="75" t="s">
        <v>233</v>
      </c>
      <c r="N4" s="75" t="s">
        <v>234</v>
      </c>
      <c r="O4" s="75" t="s">
        <v>235</v>
      </c>
      <c r="P4" s="75" t="s">
        <v>49</v>
      </c>
      <c r="Q4" s="75" t="s">
        <v>50</v>
      </c>
      <c r="R4" s="75" t="s">
        <v>46</v>
      </c>
      <c r="S4" s="75" t="s">
        <v>46</v>
      </c>
      <c r="T4" s="75" t="s">
        <v>46</v>
      </c>
      <c r="U4" s="75" t="s">
        <v>51</v>
      </c>
      <c r="V4" s="75" t="s">
        <v>52</v>
      </c>
      <c r="W4" s="76" t="s">
        <v>47</v>
      </c>
      <c r="X4" s="76" t="s">
        <v>47</v>
      </c>
      <c r="Y4" s="75" t="s">
        <v>46</v>
      </c>
      <c r="Z4" s="75" t="s">
        <v>53</v>
      </c>
      <c r="AA4" s="75" t="s">
        <v>54</v>
      </c>
      <c r="AB4" s="75" t="s">
        <v>46</v>
      </c>
      <c r="AC4" s="75" t="s">
        <v>46</v>
      </c>
      <c r="AD4" s="75" t="s">
        <v>55</v>
      </c>
      <c r="AE4" s="75" t="s">
        <v>46</v>
      </c>
      <c r="AF4" s="75" t="s">
        <v>56</v>
      </c>
      <c r="AG4" s="75" t="s">
        <v>56</v>
      </c>
      <c r="AH4" s="75" t="s">
        <v>57</v>
      </c>
      <c r="AI4" s="75" t="s">
        <v>46</v>
      </c>
      <c r="AJ4" s="75" t="s">
        <v>46</v>
      </c>
      <c r="AK4" s="75" t="s">
        <v>46</v>
      </c>
      <c r="AL4" s="75" t="s">
        <v>58</v>
      </c>
      <c r="AM4" s="75" t="s">
        <v>59</v>
      </c>
      <c r="AN4" s="71" t="s">
        <v>60</v>
      </c>
      <c r="AO4" s="75" t="s">
        <v>46</v>
      </c>
      <c r="AP4" s="76" t="s">
        <v>61</v>
      </c>
      <c r="AQ4" s="75" t="s">
        <v>62</v>
      </c>
      <c r="AR4" s="75" t="s">
        <v>236</v>
      </c>
      <c r="AS4" s="75" t="s">
        <v>237</v>
      </c>
      <c r="AT4" s="75" t="s">
        <v>238</v>
      </c>
      <c r="AU4" s="75" t="s">
        <v>49</v>
      </c>
      <c r="AV4" s="75" t="s">
        <v>63</v>
      </c>
      <c r="AW4" s="75" t="s">
        <v>64</v>
      </c>
      <c r="AX4" s="75" t="s">
        <v>65</v>
      </c>
      <c r="AY4" s="75" t="s">
        <v>64</v>
      </c>
      <c r="AZ4" s="75" t="s">
        <v>65</v>
      </c>
      <c r="BA4" s="75" t="s">
        <v>64</v>
      </c>
      <c r="BB4" s="75" t="s">
        <v>65</v>
      </c>
      <c r="BC4" s="75" t="s">
        <v>64</v>
      </c>
      <c r="BD4" s="75" t="s">
        <v>65</v>
      </c>
      <c r="BE4" s="75" t="s">
        <v>66</v>
      </c>
      <c r="BF4" s="75" t="s">
        <v>67</v>
      </c>
      <c r="BG4" s="75" t="s">
        <v>66</v>
      </c>
      <c r="BH4" s="75" t="s">
        <v>67</v>
      </c>
      <c r="BI4" s="75" t="s">
        <v>68</v>
      </c>
      <c r="BJ4" s="75" t="s">
        <v>236</v>
      </c>
      <c r="BK4" s="75" t="s">
        <v>237</v>
      </c>
      <c r="BL4" s="75" t="s">
        <v>238</v>
      </c>
      <c r="BM4" s="75" t="s">
        <v>49</v>
      </c>
      <c r="BN4" s="75" t="s">
        <v>69</v>
      </c>
      <c r="BO4" s="75" t="s">
        <v>70</v>
      </c>
      <c r="BP4" s="75" t="s">
        <v>71</v>
      </c>
      <c r="BQ4" s="75" t="s">
        <v>72</v>
      </c>
    </row>
    <row r="5" spans="1:69" s="8" customFormat="1" ht="15" customHeight="1" x14ac:dyDescent="0.25">
      <c r="A5" s="58">
        <v>1</v>
      </c>
      <c r="B5" s="61"/>
      <c r="C5" s="34"/>
      <c r="D5" s="34"/>
      <c r="E5" s="34"/>
      <c r="F5" s="55"/>
      <c r="G5" s="52"/>
      <c r="H5" s="52"/>
      <c r="I5" s="52"/>
      <c r="J5" s="52"/>
      <c r="K5" s="52"/>
      <c r="L5" s="64">
        <f>SUM(G5:K9)</f>
        <v>0</v>
      </c>
      <c r="M5" s="37" t="str">
        <f>IF(F5="","",IF(AND(F5="Crepe sanitary paper",I5&lt;=0.2),"ok","not ok"))</f>
        <v/>
      </c>
      <c r="N5" s="37" t="str">
        <f>IF(F5="","",IF(AND(F5="Sanitary paper for food contact",I5&lt;=0.5),"ok","not ok"))</f>
        <v/>
      </c>
      <c r="O5" s="37" t="str">
        <f>IF(F5="","",IF(AND(F5="Other sanitary paper",I5&lt;=0.35),"ok","not ok"))</f>
        <v/>
      </c>
      <c r="P5" s="37" t="str">
        <f>IF(F5="","",IF(OR(M5="ok",N5="ok",O5="ok"),"ok","not ok"))</f>
        <v/>
      </c>
      <c r="Q5" s="34"/>
      <c r="R5" s="34"/>
      <c r="S5" s="34"/>
      <c r="T5" s="34"/>
      <c r="U5" s="40"/>
      <c r="V5" s="40"/>
      <c r="W5" s="25"/>
      <c r="X5" s="26"/>
      <c r="Y5" s="33"/>
      <c r="Z5" s="34"/>
      <c r="AA5" s="34"/>
      <c r="AB5" s="43"/>
      <c r="AC5" s="34"/>
      <c r="AD5" s="40"/>
      <c r="AE5" s="29"/>
      <c r="AF5" s="29"/>
      <c r="AG5" s="29"/>
      <c r="AH5" s="34"/>
      <c r="AI5" s="43"/>
      <c r="AJ5" s="43"/>
      <c r="AK5" s="43"/>
      <c r="AL5" s="34"/>
      <c r="AM5" s="43"/>
      <c r="AN5" s="34"/>
      <c r="AO5" s="43"/>
      <c r="AP5" s="55"/>
      <c r="AQ5" s="34"/>
      <c r="AR5" s="37" t="str">
        <f>IF(AND(AP5="Paper factory with deinking",AQ5&lt;25),"ok","not ok")</f>
        <v>not ok</v>
      </c>
      <c r="AS5" s="37" t="str">
        <f>IF(AND(AP5="Paper factory without deinking",AQ5&lt;10),"ok","not ok")</f>
        <v>not ok</v>
      </c>
      <c r="AT5" s="37" t="str">
        <f>IF(AND(AP5="Dried deinked
recovered paper (DIP)",AQ5&lt;25),"ok","not ok")</f>
        <v>not ok</v>
      </c>
      <c r="AU5" s="37" t="str">
        <f>IF(AP5="","",IF(OR(AR5="ok",AS5="ok",AT5="ok"),"ok","not ok"))</f>
        <v/>
      </c>
      <c r="AV5" s="34"/>
      <c r="AW5" s="34"/>
      <c r="AX5" s="34"/>
      <c r="AY5" s="34"/>
      <c r="AZ5" s="34"/>
      <c r="BA5" s="34"/>
      <c r="BB5" s="34"/>
      <c r="BC5" s="34"/>
      <c r="BD5" s="34"/>
      <c r="BE5" s="49"/>
      <c r="BF5" s="34"/>
      <c r="BG5" s="49"/>
      <c r="BH5" s="34"/>
      <c r="BI5" s="46" t="str">
        <f>IF(AP5="","",BE5+BG5)</f>
        <v/>
      </c>
      <c r="BJ5" s="37" t="str">
        <f>IF(AND(AP5="Paper factory with deinking",BI5&lt;=4565),"ok","not ok")</f>
        <v>not ok</v>
      </c>
      <c r="BK5" s="37" t="str">
        <f>IF(AND(AP5="Paper factory without deinking",BI5&lt;=2915),"ok","not ok")</f>
        <v>not ok</v>
      </c>
      <c r="BL5" s="37" t="str">
        <f>IF(AND(AP5="Dried deinked
recovered paper (DIP)",BI5&lt;=2035),"ok","not ok")</f>
        <v>not ok</v>
      </c>
      <c r="BM5" s="37" t="str">
        <f>IF(AP5="","",IF(OR(BJ5="ok",BK5="ok",BL5="ok"),"ok","not ok"))</f>
        <v/>
      </c>
      <c r="BN5" s="29"/>
      <c r="BO5" s="27"/>
      <c r="BP5" s="29"/>
      <c r="BQ5" s="27"/>
    </row>
    <row r="6" spans="1:69" s="8" customFormat="1" x14ac:dyDescent="0.25">
      <c r="A6" s="59"/>
      <c r="B6" s="62"/>
      <c r="C6" s="35"/>
      <c r="D6" s="35"/>
      <c r="E6" s="35"/>
      <c r="F6" s="56"/>
      <c r="G6" s="53"/>
      <c r="H6" s="53"/>
      <c r="I6" s="53"/>
      <c r="J6" s="53"/>
      <c r="K6" s="53"/>
      <c r="L6" s="65"/>
      <c r="M6" s="38"/>
      <c r="N6" s="38"/>
      <c r="O6" s="38"/>
      <c r="P6" s="38"/>
      <c r="Q6" s="35"/>
      <c r="R6" s="35"/>
      <c r="S6" s="35"/>
      <c r="T6" s="35"/>
      <c r="U6" s="41"/>
      <c r="V6" s="41"/>
      <c r="W6" s="25"/>
      <c r="X6" s="26"/>
      <c r="Y6" s="33"/>
      <c r="Z6" s="35"/>
      <c r="AA6" s="35"/>
      <c r="AB6" s="44"/>
      <c r="AC6" s="35"/>
      <c r="AD6" s="41"/>
      <c r="AE6" s="29"/>
      <c r="AF6" s="29"/>
      <c r="AG6" s="29"/>
      <c r="AH6" s="35"/>
      <c r="AI6" s="44"/>
      <c r="AJ6" s="44"/>
      <c r="AK6" s="44"/>
      <c r="AL6" s="35"/>
      <c r="AM6" s="44"/>
      <c r="AN6" s="35"/>
      <c r="AO6" s="44"/>
      <c r="AP6" s="56"/>
      <c r="AQ6" s="35"/>
      <c r="AR6" s="38"/>
      <c r="AS6" s="38"/>
      <c r="AT6" s="38"/>
      <c r="AU6" s="38"/>
      <c r="AV6" s="35"/>
      <c r="AW6" s="35"/>
      <c r="AX6" s="35"/>
      <c r="AY6" s="35"/>
      <c r="AZ6" s="35"/>
      <c r="BA6" s="35"/>
      <c r="BB6" s="35"/>
      <c r="BC6" s="35"/>
      <c r="BD6" s="35"/>
      <c r="BE6" s="50"/>
      <c r="BF6" s="35"/>
      <c r="BG6" s="50"/>
      <c r="BH6" s="35"/>
      <c r="BI6" s="47"/>
      <c r="BJ6" s="38"/>
      <c r="BK6" s="38"/>
      <c r="BL6" s="38"/>
      <c r="BM6" s="38"/>
      <c r="BN6" s="29"/>
      <c r="BO6" s="27"/>
      <c r="BP6" s="29"/>
      <c r="BQ6" s="27"/>
    </row>
    <row r="7" spans="1:69" s="8" customFormat="1" x14ac:dyDescent="0.25">
      <c r="A7" s="59"/>
      <c r="B7" s="62"/>
      <c r="C7" s="35"/>
      <c r="D7" s="35"/>
      <c r="E7" s="35"/>
      <c r="F7" s="56"/>
      <c r="G7" s="53"/>
      <c r="H7" s="53"/>
      <c r="I7" s="53"/>
      <c r="J7" s="53"/>
      <c r="K7" s="53"/>
      <c r="L7" s="65"/>
      <c r="M7" s="38"/>
      <c r="N7" s="38"/>
      <c r="O7" s="38"/>
      <c r="P7" s="38"/>
      <c r="Q7" s="35"/>
      <c r="R7" s="35"/>
      <c r="S7" s="35"/>
      <c r="T7" s="35"/>
      <c r="U7" s="41"/>
      <c r="V7" s="41"/>
      <c r="W7" s="25"/>
      <c r="X7" s="26"/>
      <c r="Y7" s="33"/>
      <c r="Z7" s="35"/>
      <c r="AA7" s="35"/>
      <c r="AB7" s="44"/>
      <c r="AC7" s="35"/>
      <c r="AD7" s="41"/>
      <c r="AE7" s="29"/>
      <c r="AF7" s="29"/>
      <c r="AG7" s="29"/>
      <c r="AH7" s="35"/>
      <c r="AI7" s="44"/>
      <c r="AJ7" s="44"/>
      <c r="AK7" s="44"/>
      <c r="AL7" s="35"/>
      <c r="AM7" s="44"/>
      <c r="AN7" s="35"/>
      <c r="AO7" s="44"/>
      <c r="AP7" s="56"/>
      <c r="AQ7" s="35"/>
      <c r="AR7" s="38"/>
      <c r="AS7" s="38"/>
      <c r="AT7" s="38"/>
      <c r="AU7" s="38"/>
      <c r="AV7" s="35"/>
      <c r="AW7" s="35"/>
      <c r="AX7" s="35"/>
      <c r="AY7" s="35"/>
      <c r="AZ7" s="35"/>
      <c r="BA7" s="35"/>
      <c r="BB7" s="35"/>
      <c r="BC7" s="35"/>
      <c r="BD7" s="35"/>
      <c r="BE7" s="50"/>
      <c r="BF7" s="35"/>
      <c r="BG7" s="50"/>
      <c r="BH7" s="35"/>
      <c r="BI7" s="47"/>
      <c r="BJ7" s="38"/>
      <c r="BK7" s="38"/>
      <c r="BL7" s="38"/>
      <c r="BM7" s="38"/>
      <c r="BN7" s="29"/>
      <c r="BO7" s="27"/>
      <c r="BP7" s="29"/>
      <c r="BQ7" s="27"/>
    </row>
    <row r="8" spans="1:69" s="8" customFormat="1" x14ac:dyDescent="0.25">
      <c r="A8" s="59"/>
      <c r="B8" s="62"/>
      <c r="C8" s="35"/>
      <c r="D8" s="35"/>
      <c r="E8" s="35"/>
      <c r="F8" s="56"/>
      <c r="G8" s="53"/>
      <c r="H8" s="53"/>
      <c r="I8" s="53"/>
      <c r="J8" s="53"/>
      <c r="K8" s="53"/>
      <c r="L8" s="65"/>
      <c r="M8" s="38"/>
      <c r="N8" s="38"/>
      <c r="O8" s="38"/>
      <c r="P8" s="38"/>
      <c r="Q8" s="35"/>
      <c r="R8" s="35"/>
      <c r="S8" s="35"/>
      <c r="T8" s="35"/>
      <c r="U8" s="41"/>
      <c r="V8" s="41"/>
      <c r="W8" s="25"/>
      <c r="X8" s="26"/>
      <c r="Y8" s="33"/>
      <c r="Z8" s="35"/>
      <c r="AA8" s="35"/>
      <c r="AB8" s="44"/>
      <c r="AC8" s="35"/>
      <c r="AD8" s="41"/>
      <c r="AE8" s="29"/>
      <c r="AF8" s="29"/>
      <c r="AG8" s="29"/>
      <c r="AH8" s="35"/>
      <c r="AI8" s="44"/>
      <c r="AJ8" s="44"/>
      <c r="AK8" s="44"/>
      <c r="AL8" s="35"/>
      <c r="AM8" s="44"/>
      <c r="AN8" s="35"/>
      <c r="AO8" s="44"/>
      <c r="AP8" s="56"/>
      <c r="AQ8" s="35"/>
      <c r="AR8" s="38"/>
      <c r="AS8" s="38"/>
      <c r="AT8" s="38"/>
      <c r="AU8" s="38"/>
      <c r="AV8" s="35"/>
      <c r="AW8" s="35"/>
      <c r="AX8" s="35"/>
      <c r="AY8" s="35"/>
      <c r="AZ8" s="35"/>
      <c r="BA8" s="35"/>
      <c r="BB8" s="35"/>
      <c r="BC8" s="35"/>
      <c r="BD8" s="35"/>
      <c r="BE8" s="50"/>
      <c r="BF8" s="35"/>
      <c r="BG8" s="50"/>
      <c r="BH8" s="35"/>
      <c r="BI8" s="47"/>
      <c r="BJ8" s="38"/>
      <c r="BK8" s="38"/>
      <c r="BL8" s="38"/>
      <c r="BM8" s="38"/>
      <c r="BN8" s="29"/>
      <c r="BO8" s="27"/>
      <c r="BP8" s="29"/>
      <c r="BQ8" s="27"/>
    </row>
    <row r="9" spans="1:69" s="8" customFormat="1" x14ac:dyDescent="0.25">
      <c r="A9" s="60"/>
      <c r="B9" s="63"/>
      <c r="C9" s="36"/>
      <c r="D9" s="36"/>
      <c r="E9" s="36"/>
      <c r="F9" s="57"/>
      <c r="G9" s="54"/>
      <c r="H9" s="54"/>
      <c r="I9" s="54"/>
      <c r="J9" s="54"/>
      <c r="K9" s="54"/>
      <c r="L9" s="66"/>
      <c r="M9" s="39"/>
      <c r="N9" s="39"/>
      <c r="O9" s="39"/>
      <c r="P9" s="39"/>
      <c r="Q9" s="36"/>
      <c r="R9" s="36"/>
      <c r="S9" s="36"/>
      <c r="T9" s="36"/>
      <c r="U9" s="42"/>
      <c r="V9" s="42"/>
      <c r="W9" s="25"/>
      <c r="X9" s="26"/>
      <c r="Y9" s="33"/>
      <c r="Z9" s="36"/>
      <c r="AA9" s="36"/>
      <c r="AB9" s="45"/>
      <c r="AC9" s="36"/>
      <c r="AD9" s="42"/>
      <c r="AE9" s="29"/>
      <c r="AF9" s="29"/>
      <c r="AG9" s="29"/>
      <c r="AH9" s="36"/>
      <c r="AI9" s="45"/>
      <c r="AJ9" s="45"/>
      <c r="AK9" s="45"/>
      <c r="AL9" s="36"/>
      <c r="AM9" s="45"/>
      <c r="AN9" s="36"/>
      <c r="AO9" s="45"/>
      <c r="AP9" s="57"/>
      <c r="AQ9" s="36"/>
      <c r="AR9" s="39"/>
      <c r="AS9" s="39"/>
      <c r="AT9" s="39"/>
      <c r="AU9" s="39"/>
      <c r="AV9" s="36"/>
      <c r="AW9" s="36"/>
      <c r="AX9" s="36"/>
      <c r="AY9" s="36"/>
      <c r="AZ9" s="36"/>
      <c r="BA9" s="36"/>
      <c r="BB9" s="36"/>
      <c r="BC9" s="36"/>
      <c r="BD9" s="36"/>
      <c r="BE9" s="51"/>
      <c r="BF9" s="36"/>
      <c r="BG9" s="51"/>
      <c r="BH9" s="36"/>
      <c r="BI9" s="48"/>
      <c r="BJ9" s="39"/>
      <c r="BK9" s="39"/>
      <c r="BL9" s="39"/>
      <c r="BM9" s="39"/>
      <c r="BN9" s="29"/>
      <c r="BO9" s="27"/>
      <c r="BP9" s="29"/>
      <c r="BQ9" s="27"/>
    </row>
    <row r="10" spans="1:69" s="8" customFormat="1" x14ac:dyDescent="0.25">
      <c r="A10" s="58">
        <v>2</v>
      </c>
      <c r="B10" s="61"/>
      <c r="C10" s="34"/>
      <c r="D10" s="34"/>
      <c r="E10" s="34"/>
      <c r="F10" s="55"/>
      <c r="G10" s="52"/>
      <c r="H10" s="52"/>
      <c r="I10" s="52"/>
      <c r="J10" s="52"/>
      <c r="K10" s="52"/>
      <c r="L10" s="64">
        <f>SUM(G10:K14)</f>
        <v>0</v>
      </c>
      <c r="M10" s="37" t="str">
        <f t="shared" ref="M10:M41" si="0">IF(F10="","",IF(AND(F10="Crepe sanitary paper",I10&lt;=0.2),"ok","not ok"))</f>
        <v/>
      </c>
      <c r="N10" s="37" t="str">
        <f t="shared" ref="N10:N41" si="1">IF(F10="","",IF(AND(F10="Sanitary paper for food contact",I10&lt;=0.5),"ok","not ok"))</f>
        <v/>
      </c>
      <c r="O10" s="37" t="str">
        <f t="shared" ref="O10:O41" si="2">IF(F10="","",IF(AND(F10="Other sanitary paper",I10&lt;=0.35),"ok","not ok"))</f>
        <v/>
      </c>
      <c r="P10" s="37" t="str">
        <f t="shared" ref="P10" si="3">IF(F10="","",IF(OR(M10="ok",N10="ok",O10="ok"),"ok","not ok"))</f>
        <v/>
      </c>
      <c r="Q10" s="34"/>
      <c r="R10" s="34"/>
      <c r="S10" s="34"/>
      <c r="T10" s="34"/>
      <c r="U10" s="40"/>
      <c r="V10" s="40"/>
      <c r="W10" s="25"/>
      <c r="X10" s="26"/>
      <c r="Y10" s="33"/>
      <c r="Z10" s="34"/>
      <c r="AA10" s="34"/>
      <c r="AB10" s="43"/>
      <c r="AC10" s="34"/>
      <c r="AD10" s="40"/>
      <c r="AE10" s="29"/>
      <c r="AF10" s="29"/>
      <c r="AG10" s="29"/>
      <c r="AH10" s="34"/>
      <c r="AI10" s="43"/>
      <c r="AJ10" s="43"/>
      <c r="AK10" s="43"/>
      <c r="AL10" s="34"/>
      <c r="AM10" s="43"/>
      <c r="AN10" s="34"/>
      <c r="AO10" s="43"/>
      <c r="AP10" s="55"/>
      <c r="AQ10" s="34"/>
      <c r="AR10" s="37" t="str">
        <f t="shared" ref="AR10" si="4">IF(AND(AP10="Paper factory with deinking",AQ10&lt;25),"ok","not ok")</f>
        <v>not ok</v>
      </c>
      <c r="AS10" s="37" t="str">
        <f t="shared" ref="AS10:AS41" si="5">IF(AND(AP10="Paper factory without deinking",AQ10&lt;10),"ok","not ok")</f>
        <v>not ok</v>
      </c>
      <c r="AT10" s="37" t="str">
        <f t="shared" ref="AT10:AT41" si="6">IF(AND(AP10="Dried deinked
recovered paper (DIP)",AQ10&lt;25),"ok","not ok")</f>
        <v>not ok</v>
      </c>
      <c r="AU10" s="37" t="str">
        <f t="shared" ref="AU10" si="7">IF(AP10="","",IF(OR(AR10="ok",AS10="ok",AT10="ok"),"ok","not ok"))</f>
        <v/>
      </c>
      <c r="AV10" s="34"/>
      <c r="AW10" s="34"/>
      <c r="AX10" s="34"/>
      <c r="AY10" s="34"/>
      <c r="AZ10" s="34"/>
      <c r="BA10" s="34"/>
      <c r="BB10" s="34"/>
      <c r="BC10" s="34"/>
      <c r="BD10" s="34"/>
      <c r="BE10" s="49"/>
      <c r="BF10" s="34"/>
      <c r="BG10" s="49"/>
      <c r="BH10" s="34"/>
      <c r="BI10" s="46" t="str">
        <f>IF(AP10="","",BE10+BG10)</f>
        <v/>
      </c>
      <c r="BJ10" s="37" t="str">
        <f>IF(AND(AP10="Papierfabrik mit Deinking",BI10&lt;=4565),"ok","not ok")</f>
        <v>not ok</v>
      </c>
      <c r="BK10" s="37" t="str">
        <f>IF(AND(AP10="Papierfabrik ohne Deinking",BI10&lt;=2915),"ok","not ok")</f>
        <v>not ok</v>
      </c>
      <c r="BL10" s="37" t="str">
        <f>IF(AND(AP10="Getrockneter deinkter
 Altpapierstoff (DIP)",BI10&lt;=2035),"ok","not ok")</f>
        <v>not ok</v>
      </c>
      <c r="BM10" s="37" t="str">
        <f>IF(AP10="","",IF(OR(BJ10="ok",BK10="ok",BL10="ok"),"ok","not ok"))</f>
        <v/>
      </c>
      <c r="BN10" s="29"/>
      <c r="BO10" s="27"/>
      <c r="BP10" s="29"/>
      <c r="BQ10" s="27"/>
    </row>
    <row r="11" spans="1:69" s="8" customFormat="1" x14ac:dyDescent="0.25">
      <c r="A11" s="59"/>
      <c r="B11" s="62"/>
      <c r="C11" s="35"/>
      <c r="D11" s="35"/>
      <c r="E11" s="35"/>
      <c r="F11" s="56"/>
      <c r="G11" s="53"/>
      <c r="H11" s="53"/>
      <c r="I11" s="53"/>
      <c r="J11" s="53"/>
      <c r="K11" s="53"/>
      <c r="L11" s="65"/>
      <c r="M11" s="38"/>
      <c r="N11" s="38"/>
      <c r="O11" s="38"/>
      <c r="P11" s="38"/>
      <c r="Q11" s="35"/>
      <c r="R11" s="35"/>
      <c r="S11" s="35"/>
      <c r="T11" s="35"/>
      <c r="U11" s="41"/>
      <c r="V11" s="41"/>
      <c r="W11" s="25"/>
      <c r="X11" s="26"/>
      <c r="Y11" s="33"/>
      <c r="Z11" s="35"/>
      <c r="AA11" s="35"/>
      <c r="AB11" s="44"/>
      <c r="AC11" s="35"/>
      <c r="AD11" s="41"/>
      <c r="AE11" s="29"/>
      <c r="AF11" s="29"/>
      <c r="AG11" s="29"/>
      <c r="AH11" s="35"/>
      <c r="AI11" s="44"/>
      <c r="AJ11" s="44"/>
      <c r="AK11" s="44"/>
      <c r="AL11" s="35"/>
      <c r="AM11" s="44"/>
      <c r="AN11" s="35"/>
      <c r="AO11" s="44"/>
      <c r="AP11" s="56"/>
      <c r="AQ11" s="35"/>
      <c r="AR11" s="38"/>
      <c r="AS11" s="38"/>
      <c r="AT11" s="38"/>
      <c r="AU11" s="38"/>
      <c r="AV11" s="35"/>
      <c r="AW11" s="35"/>
      <c r="AX11" s="35"/>
      <c r="AY11" s="35"/>
      <c r="AZ11" s="35"/>
      <c r="BA11" s="35"/>
      <c r="BB11" s="35"/>
      <c r="BC11" s="35"/>
      <c r="BD11" s="35"/>
      <c r="BE11" s="50"/>
      <c r="BF11" s="35"/>
      <c r="BG11" s="50"/>
      <c r="BH11" s="35"/>
      <c r="BI11" s="47"/>
      <c r="BJ11" s="38"/>
      <c r="BK11" s="38"/>
      <c r="BL11" s="38"/>
      <c r="BM11" s="38"/>
      <c r="BN11" s="29"/>
      <c r="BO11" s="27"/>
      <c r="BP11" s="29"/>
      <c r="BQ11" s="27"/>
    </row>
    <row r="12" spans="1:69" s="8" customFormat="1" x14ac:dyDescent="0.25">
      <c r="A12" s="59"/>
      <c r="B12" s="62"/>
      <c r="C12" s="35"/>
      <c r="D12" s="35"/>
      <c r="E12" s="35"/>
      <c r="F12" s="56"/>
      <c r="G12" s="53"/>
      <c r="H12" s="53"/>
      <c r="I12" s="53"/>
      <c r="J12" s="53"/>
      <c r="K12" s="53"/>
      <c r="L12" s="65"/>
      <c r="M12" s="38"/>
      <c r="N12" s="38"/>
      <c r="O12" s="38"/>
      <c r="P12" s="38"/>
      <c r="Q12" s="35"/>
      <c r="R12" s="35"/>
      <c r="S12" s="35"/>
      <c r="T12" s="35"/>
      <c r="U12" s="41"/>
      <c r="V12" s="41"/>
      <c r="W12" s="25"/>
      <c r="X12" s="26"/>
      <c r="Y12" s="33"/>
      <c r="Z12" s="35"/>
      <c r="AA12" s="35"/>
      <c r="AB12" s="44"/>
      <c r="AC12" s="35"/>
      <c r="AD12" s="41"/>
      <c r="AE12" s="29"/>
      <c r="AF12" s="29"/>
      <c r="AG12" s="29"/>
      <c r="AH12" s="35"/>
      <c r="AI12" s="44"/>
      <c r="AJ12" s="44"/>
      <c r="AK12" s="44"/>
      <c r="AL12" s="35"/>
      <c r="AM12" s="44"/>
      <c r="AN12" s="35"/>
      <c r="AO12" s="44"/>
      <c r="AP12" s="56"/>
      <c r="AQ12" s="35"/>
      <c r="AR12" s="38"/>
      <c r="AS12" s="38"/>
      <c r="AT12" s="38"/>
      <c r="AU12" s="38"/>
      <c r="AV12" s="35"/>
      <c r="AW12" s="35"/>
      <c r="AX12" s="35"/>
      <c r="AY12" s="35"/>
      <c r="AZ12" s="35"/>
      <c r="BA12" s="35"/>
      <c r="BB12" s="35"/>
      <c r="BC12" s="35"/>
      <c r="BD12" s="35"/>
      <c r="BE12" s="50"/>
      <c r="BF12" s="35"/>
      <c r="BG12" s="50"/>
      <c r="BH12" s="35"/>
      <c r="BI12" s="47"/>
      <c r="BJ12" s="38"/>
      <c r="BK12" s="38"/>
      <c r="BL12" s="38"/>
      <c r="BM12" s="38"/>
      <c r="BN12" s="29"/>
      <c r="BO12" s="27"/>
      <c r="BP12" s="29"/>
      <c r="BQ12" s="27"/>
    </row>
    <row r="13" spans="1:69" s="8" customFormat="1" x14ac:dyDescent="0.25">
      <c r="A13" s="59"/>
      <c r="B13" s="62"/>
      <c r="C13" s="35"/>
      <c r="D13" s="35"/>
      <c r="E13" s="35"/>
      <c r="F13" s="56"/>
      <c r="G13" s="53"/>
      <c r="H13" s="53"/>
      <c r="I13" s="53"/>
      <c r="J13" s="53"/>
      <c r="K13" s="53"/>
      <c r="L13" s="65"/>
      <c r="M13" s="38"/>
      <c r="N13" s="38"/>
      <c r="O13" s="38"/>
      <c r="P13" s="38"/>
      <c r="Q13" s="35"/>
      <c r="R13" s="35"/>
      <c r="S13" s="35"/>
      <c r="T13" s="35"/>
      <c r="U13" s="41"/>
      <c r="V13" s="41"/>
      <c r="W13" s="25"/>
      <c r="X13" s="26"/>
      <c r="Y13" s="33"/>
      <c r="Z13" s="35"/>
      <c r="AA13" s="35"/>
      <c r="AB13" s="44"/>
      <c r="AC13" s="35"/>
      <c r="AD13" s="41"/>
      <c r="AE13" s="29"/>
      <c r="AF13" s="29"/>
      <c r="AG13" s="29"/>
      <c r="AH13" s="35"/>
      <c r="AI13" s="44"/>
      <c r="AJ13" s="44"/>
      <c r="AK13" s="44"/>
      <c r="AL13" s="35"/>
      <c r="AM13" s="44"/>
      <c r="AN13" s="35"/>
      <c r="AO13" s="44"/>
      <c r="AP13" s="56"/>
      <c r="AQ13" s="35"/>
      <c r="AR13" s="38"/>
      <c r="AS13" s="38"/>
      <c r="AT13" s="38"/>
      <c r="AU13" s="38"/>
      <c r="AV13" s="35"/>
      <c r="AW13" s="35"/>
      <c r="AX13" s="35"/>
      <c r="AY13" s="35"/>
      <c r="AZ13" s="35"/>
      <c r="BA13" s="35"/>
      <c r="BB13" s="35"/>
      <c r="BC13" s="35"/>
      <c r="BD13" s="35"/>
      <c r="BE13" s="50"/>
      <c r="BF13" s="35"/>
      <c r="BG13" s="50"/>
      <c r="BH13" s="35"/>
      <c r="BI13" s="47"/>
      <c r="BJ13" s="38"/>
      <c r="BK13" s="38"/>
      <c r="BL13" s="38"/>
      <c r="BM13" s="38"/>
      <c r="BN13" s="29"/>
      <c r="BO13" s="27"/>
      <c r="BP13" s="29"/>
      <c r="BQ13" s="27"/>
    </row>
    <row r="14" spans="1:69" s="8" customFormat="1" x14ac:dyDescent="0.25">
      <c r="A14" s="60"/>
      <c r="B14" s="63"/>
      <c r="C14" s="36"/>
      <c r="D14" s="36"/>
      <c r="E14" s="36"/>
      <c r="F14" s="57"/>
      <c r="G14" s="54"/>
      <c r="H14" s="54"/>
      <c r="I14" s="54"/>
      <c r="J14" s="54"/>
      <c r="K14" s="54"/>
      <c r="L14" s="66"/>
      <c r="M14" s="39"/>
      <c r="N14" s="39"/>
      <c r="O14" s="39"/>
      <c r="P14" s="39"/>
      <c r="Q14" s="36"/>
      <c r="R14" s="36"/>
      <c r="S14" s="36"/>
      <c r="T14" s="36"/>
      <c r="U14" s="42"/>
      <c r="V14" s="42"/>
      <c r="W14" s="25"/>
      <c r="X14" s="26"/>
      <c r="Y14" s="33"/>
      <c r="Z14" s="36"/>
      <c r="AA14" s="36"/>
      <c r="AB14" s="45"/>
      <c r="AC14" s="36"/>
      <c r="AD14" s="42"/>
      <c r="AE14" s="29"/>
      <c r="AF14" s="29"/>
      <c r="AG14" s="29"/>
      <c r="AH14" s="36"/>
      <c r="AI14" s="45"/>
      <c r="AJ14" s="45"/>
      <c r="AK14" s="45"/>
      <c r="AL14" s="36"/>
      <c r="AM14" s="45"/>
      <c r="AN14" s="36"/>
      <c r="AO14" s="45"/>
      <c r="AP14" s="57"/>
      <c r="AQ14" s="36"/>
      <c r="AR14" s="39"/>
      <c r="AS14" s="39"/>
      <c r="AT14" s="39"/>
      <c r="AU14" s="39"/>
      <c r="AV14" s="36"/>
      <c r="AW14" s="36"/>
      <c r="AX14" s="36"/>
      <c r="AY14" s="36"/>
      <c r="AZ14" s="36"/>
      <c r="BA14" s="36"/>
      <c r="BB14" s="36"/>
      <c r="BC14" s="36"/>
      <c r="BD14" s="36"/>
      <c r="BE14" s="51"/>
      <c r="BF14" s="36"/>
      <c r="BG14" s="51"/>
      <c r="BH14" s="36"/>
      <c r="BI14" s="48"/>
      <c r="BJ14" s="39"/>
      <c r="BK14" s="39"/>
      <c r="BL14" s="39"/>
      <c r="BM14" s="39"/>
      <c r="BN14" s="29"/>
      <c r="BO14" s="27"/>
      <c r="BP14" s="29"/>
      <c r="BQ14" s="27"/>
    </row>
    <row r="15" spans="1:69" s="8" customFormat="1" x14ac:dyDescent="0.25">
      <c r="A15" s="58">
        <v>3</v>
      </c>
      <c r="B15" s="61"/>
      <c r="C15" s="34"/>
      <c r="D15" s="34"/>
      <c r="E15" s="34"/>
      <c r="F15" s="55"/>
      <c r="G15" s="52"/>
      <c r="H15" s="52"/>
      <c r="I15" s="52"/>
      <c r="J15" s="52"/>
      <c r="K15" s="52"/>
      <c r="L15" s="64">
        <f>SUM(G15:K19)</f>
        <v>0</v>
      </c>
      <c r="M15" s="37" t="str">
        <f t="shared" ref="M15:M46" si="8">IF(F15="","",IF(AND(F15="Crepe sanitary paper",I15&lt;=0.2),"ok","not ok"))</f>
        <v/>
      </c>
      <c r="N15" s="37" t="str">
        <f t="shared" ref="N15:N46" si="9">IF(F15="","",IF(AND(F15="Sanitary paper for food contact",I15&lt;=0.5),"ok","not ok"))</f>
        <v/>
      </c>
      <c r="O15" s="37" t="str">
        <f t="shared" ref="O15:O46" si="10">IF(F15="","",IF(AND(F15="Other sanitary paper",I15&lt;=0.35),"ok","not ok"))</f>
        <v/>
      </c>
      <c r="P15" s="37" t="str">
        <f t="shared" ref="P15" si="11">IF(F15="","",IF(OR(M15="ok",N15="ok",O15="ok"),"ok","not ok"))</f>
        <v/>
      </c>
      <c r="Q15" s="34"/>
      <c r="R15" s="34"/>
      <c r="S15" s="34"/>
      <c r="T15" s="34"/>
      <c r="U15" s="40"/>
      <c r="V15" s="40"/>
      <c r="W15" s="25"/>
      <c r="X15" s="26"/>
      <c r="Y15" s="33"/>
      <c r="Z15" s="34"/>
      <c r="AA15" s="34"/>
      <c r="AB15" s="43"/>
      <c r="AC15" s="34"/>
      <c r="AD15" s="40"/>
      <c r="AE15" s="29"/>
      <c r="AF15" s="29"/>
      <c r="AG15" s="29"/>
      <c r="AH15" s="34"/>
      <c r="AI15" s="43"/>
      <c r="AJ15" s="43"/>
      <c r="AK15" s="43"/>
      <c r="AL15" s="34"/>
      <c r="AM15" s="43"/>
      <c r="AN15" s="34"/>
      <c r="AO15" s="43"/>
      <c r="AP15" s="55"/>
      <c r="AQ15" s="34"/>
      <c r="AR15" s="37" t="str">
        <f t="shared" ref="AR15" si="12">IF(AND(AP15="Paper factory with deinking",AQ15&lt;25),"ok","not ok")</f>
        <v>not ok</v>
      </c>
      <c r="AS15" s="37" t="str">
        <f t="shared" ref="AS15:AS46" si="13">IF(AND(AP15="Paper factory without deinking",AQ15&lt;10),"ok","not ok")</f>
        <v>not ok</v>
      </c>
      <c r="AT15" s="37" t="str">
        <f t="shared" ref="AT15:AT46" si="14">IF(AND(AP15="Dried deinked
recovered paper (DIP)",AQ15&lt;25),"ok","not ok")</f>
        <v>not ok</v>
      </c>
      <c r="AU15" s="37" t="str">
        <f t="shared" ref="AU15" si="15">IF(AP15="","",IF(OR(AR15="ok",AS15="ok",AT15="ok"),"ok","not ok"))</f>
        <v/>
      </c>
      <c r="AV15" s="34"/>
      <c r="AW15" s="34"/>
      <c r="AX15" s="34"/>
      <c r="AY15" s="34"/>
      <c r="AZ15" s="34"/>
      <c r="BA15" s="34"/>
      <c r="BB15" s="34"/>
      <c r="BC15" s="34"/>
      <c r="BD15" s="34"/>
      <c r="BE15" s="49"/>
      <c r="BF15" s="34"/>
      <c r="BG15" s="49"/>
      <c r="BH15" s="34"/>
      <c r="BI15" s="46" t="str">
        <f>IF(AP15="","",BE15+BG15)</f>
        <v/>
      </c>
      <c r="BJ15" s="37" t="str">
        <f>IF(AND(AP15="Papierfabrik mit Deinking",BI15&lt;=4565),"ok","not ok")</f>
        <v>not ok</v>
      </c>
      <c r="BK15" s="37" t="str">
        <f>IF(AND(AP15="Papierfabrik ohne Deinking",BI15&lt;=2915),"ok","not ok")</f>
        <v>not ok</v>
      </c>
      <c r="BL15" s="37" t="str">
        <f>IF(AND(AP15="Getrockneter deinkter
 Altpapierstoff (DIP)",BI15&lt;=2035),"ok","not ok")</f>
        <v>not ok</v>
      </c>
      <c r="BM15" s="37" t="str">
        <f>IF(AP15="","",IF(OR(BJ15="ok",BK15="ok",BL15="ok"),"ok","not ok"))</f>
        <v/>
      </c>
      <c r="BN15" s="29"/>
      <c r="BO15" s="27"/>
      <c r="BP15" s="29"/>
      <c r="BQ15" s="27"/>
    </row>
    <row r="16" spans="1:69" s="8" customFormat="1" x14ac:dyDescent="0.25">
      <c r="A16" s="59"/>
      <c r="B16" s="62"/>
      <c r="C16" s="35"/>
      <c r="D16" s="35"/>
      <c r="E16" s="35"/>
      <c r="F16" s="56"/>
      <c r="G16" s="53"/>
      <c r="H16" s="53"/>
      <c r="I16" s="53"/>
      <c r="J16" s="53"/>
      <c r="K16" s="53"/>
      <c r="L16" s="65"/>
      <c r="M16" s="38"/>
      <c r="N16" s="38"/>
      <c r="O16" s="38"/>
      <c r="P16" s="38"/>
      <c r="Q16" s="35"/>
      <c r="R16" s="35"/>
      <c r="S16" s="35"/>
      <c r="T16" s="35"/>
      <c r="U16" s="41"/>
      <c r="V16" s="41"/>
      <c r="W16" s="25"/>
      <c r="X16" s="26"/>
      <c r="Y16" s="33"/>
      <c r="Z16" s="35"/>
      <c r="AA16" s="35"/>
      <c r="AB16" s="44"/>
      <c r="AC16" s="35"/>
      <c r="AD16" s="41"/>
      <c r="AE16" s="29"/>
      <c r="AF16" s="29"/>
      <c r="AG16" s="29"/>
      <c r="AH16" s="35"/>
      <c r="AI16" s="44"/>
      <c r="AJ16" s="44"/>
      <c r="AK16" s="44"/>
      <c r="AL16" s="35"/>
      <c r="AM16" s="44"/>
      <c r="AN16" s="35"/>
      <c r="AO16" s="44"/>
      <c r="AP16" s="56"/>
      <c r="AQ16" s="35"/>
      <c r="AR16" s="38"/>
      <c r="AS16" s="38"/>
      <c r="AT16" s="38"/>
      <c r="AU16" s="38"/>
      <c r="AV16" s="35"/>
      <c r="AW16" s="35"/>
      <c r="AX16" s="35"/>
      <c r="AY16" s="35"/>
      <c r="AZ16" s="35"/>
      <c r="BA16" s="35"/>
      <c r="BB16" s="35"/>
      <c r="BC16" s="35"/>
      <c r="BD16" s="35"/>
      <c r="BE16" s="50"/>
      <c r="BF16" s="35"/>
      <c r="BG16" s="50"/>
      <c r="BH16" s="35"/>
      <c r="BI16" s="47"/>
      <c r="BJ16" s="38"/>
      <c r="BK16" s="38"/>
      <c r="BL16" s="38"/>
      <c r="BM16" s="38"/>
      <c r="BN16" s="29"/>
      <c r="BO16" s="27"/>
      <c r="BP16" s="29"/>
      <c r="BQ16" s="27"/>
    </row>
    <row r="17" spans="1:69" s="8" customFormat="1" x14ac:dyDescent="0.25">
      <c r="A17" s="59"/>
      <c r="B17" s="62"/>
      <c r="C17" s="35"/>
      <c r="D17" s="35"/>
      <c r="E17" s="35"/>
      <c r="F17" s="56"/>
      <c r="G17" s="53"/>
      <c r="H17" s="53"/>
      <c r="I17" s="53"/>
      <c r="J17" s="53"/>
      <c r="K17" s="53"/>
      <c r="L17" s="65"/>
      <c r="M17" s="38"/>
      <c r="N17" s="38"/>
      <c r="O17" s="38"/>
      <c r="P17" s="38"/>
      <c r="Q17" s="35"/>
      <c r="R17" s="35"/>
      <c r="S17" s="35"/>
      <c r="T17" s="35"/>
      <c r="U17" s="41"/>
      <c r="V17" s="41"/>
      <c r="W17" s="25"/>
      <c r="X17" s="26"/>
      <c r="Y17" s="33"/>
      <c r="Z17" s="35"/>
      <c r="AA17" s="35"/>
      <c r="AB17" s="44"/>
      <c r="AC17" s="35"/>
      <c r="AD17" s="41"/>
      <c r="AE17" s="29"/>
      <c r="AF17" s="29"/>
      <c r="AG17" s="29"/>
      <c r="AH17" s="35"/>
      <c r="AI17" s="44"/>
      <c r="AJ17" s="44"/>
      <c r="AK17" s="44"/>
      <c r="AL17" s="35"/>
      <c r="AM17" s="44"/>
      <c r="AN17" s="35"/>
      <c r="AO17" s="44"/>
      <c r="AP17" s="56"/>
      <c r="AQ17" s="35"/>
      <c r="AR17" s="38"/>
      <c r="AS17" s="38"/>
      <c r="AT17" s="38"/>
      <c r="AU17" s="38"/>
      <c r="AV17" s="35"/>
      <c r="AW17" s="35"/>
      <c r="AX17" s="35"/>
      <c r="AY17" s="35"/>
      <c r="AZ17" s="35"/>
      <c r="BA17" s="35"/>
      <c r="BB17" s="35"/>
      <c r="BC17" s="35"/>
      <c r="BD17" s="35"/>
      <c r="BE17" s="50"/>
      <c r="BF17" s="35"/>
      <c r="BG17" s="50"/>
      <c r="BH17" s="35"/>
      <c r="BI17" s="47"/>
      <c r="BJ17" s="38"/>
      <c r="BK17" s="38"/>
      <c r="BL17" s="38"/>
      <c r="BM17" s="38"/>
      <c r="BN17" s="29"/>
      <c r="BO17" s="27"/>
      <c r="BP17" s="29"/>
      <c r="BQ17" s="27"/>
    </row>
    <row r="18" spans="1:69" s="8" customFormat="1" x14ac:dyDescent="0.25">
      <c r="A18" s="59"/>
      <c r="B18" s="62"/>
      <c r="C18" s="35"/>
      <c r="D18" s="35"/>
      <c r="E18" s="35"/>
      <c r="F18" s="56"/>
      <c r="G18" s="53"/>
      <c r="H18" s="53"/>
      <c r="I18" s="53"/>
      <c r="J18" s="53"/>
      <c r="K18" s="53"/>
      <c r="L18" s="65"/>
      <c r="M18" s="38"/>
      <c r="N18" s="38"/>
      <c r="O18" s="38"/>
      <c r="P18" s="38"/>
      <c r="Q18" s="35"/>
      <c r="R18" s="35"/>
      <c r="S18" s="35"/>
      <c r="T18" s="35"/>
      <c r="U18" s="41"/>
      <c r="V18" s="41"/>
      <c r="W18" s="25"/>
      <c r="X18" s="26"/>
      <c r="Y18" s="33"/>
      <c r="Z18" s="35"/>
      <c r="AA18" s="35"/>
      <c r="AB18" s="44"/>
      <c r="AC18" s="35"/>
      <c r="AD18" s="41"/>
      <c r="AE18" s="29"/>
      <c r="AF18" s="29"/>
      <c r="AG18" s="29"/>
      <c r="AH18" s="35"/>
      <c r="AI18" s="44"/>
      <c r="AJ18" s="44"/>
      <c r="AK18" s="44"/>
      <c r="AL18" s="35"/>
      <c r="AM18" s="44"/>
      <c r="AN18" s="35"/>
      <c r="AO18" s="44"/>
      <c r="AP18" s="56"/>
      <c r="AQ18" s="35"/>
      <c r="AR18" s="38"/>
      <c r="AS18" s="38"/>
      <c r="AT18" s="38"/>
      <c r="AU18" s="38"/>
      <c r="AV18" s="35"/>
      <c r="AW18" s="35"/>
      <c r="AX18" s="35"/>
      <c r="AY18" s="35"/>
      <c r="AZ18" s="35"/>
      <c r="BA18" s="35"/>
      <c r="BB18" s="35"/>
      <c r="BC18" s="35"/>
      <c r="BD18" s="35"/>
      <c r="BE18" s="50"/>
      <c r="BF18" s="35"/>
      <c r="BG18" s="50"/>
      <c r="BH18" s="35"/>
      <c r="BI18" s="47"/>
      <c r="BJ18" s="38"/>
      <c r="BK18" s="38"/>
      <c r="BL18" s="38"/>
      <c r="BM18" s="38"/>
      <c r="BN18" s="29"/>
      <c r="BO18" s="27"/>
      <c r="BP18" s="29"/>
      <c r="BQ18" s="27"/>
    </row>
    <row r="19" spans="1:69" s="8" customFormat="1" x14ac:dyDescent="0.25">
      <c r="A19" s="60"/>
      <c r="B19" s="63"/>
      <c r="C19" s="36"/>
      <c r="D19" s="36"/>
      <c r="E19" s="36"/>
      <c r="F19" s="57"/>
      <c r="G19" s="54"/>
      <c r="H19" s="54"/>
      <c r="I19" s="54"/>
      <c r="J19" s="54"/>
      <c r="K19" s="54"/>
      <c r="L19" s="66"/>
      <c r="M19" s="39"/>
      <c r="N19" s="39"/>
      <c r="O19" s="39"/>
      <c r="P19" s="39"/>
      <c r="Q19" s="36"/>
      <c r="R19" s="36"/>
      <c r="S19" s="36"/>
      <c r="T19" s="36"/>
      <c r="U19" s="42"/>
      <c r="V19" s="42"/>
      <c r="W19" s="25"/>
      <c r="X19" s="26"/>
      <c r="Y19" s="33"/>
      <c r="Z19" s="36"/>
      <c r="AA19" s="36"/>
      <c r="AB19" s="45"/>
      <c r="AC19" s="36"/>
      <c r="AD19" s="42"/>
      <c r="AE19" s="29"/>
      <c r="AF19" s="29"/>
      <c r="AG19" s="29"/>
      <c r="AH19" s="36"/>
      <c r="AI19" s="45"/>
      <c r="AJ19" s="45"/>
      <c r="AK19" s="45"/>
      <c r="AL19" s="36"/>
      <c r="AM19" s="45"/>
      <c r="AN19" s="36"/>
      <c r="AO19" s="45"/>
      <c r="AP19" s="57"/>
      <c r="AQ19" s="36"/>
      <c r="AR19" s="39"/>
      <c r="AS19" s="39"/>
      <c r="AT19" s="39"/>
      <c r="AU19" s="39"/>
      <c r="AV19" s="36"/>
      <c r="AW19" s="36"/>
      <c r="AX19" s="36"/>
      <c r="AY19" s="36"/>
      <c r="AZ19" s="36"/>
      <c r="BA19" s="36"/>
      <c r="BB19" s="36"/>
      <c r="BC19" s="36"/>
      <c r="BD19" s="36"/>
      <c r="BE19" s="51"/>
      <c r="BF19" s="36"/>
      <c r="BG19" s="51"/>
      <c r="BH19" s="36"/>
      <c r="BI19" s="48"/>
      <c r="BJ19" s="39"/>
      <c r="BK19" s="39"/>
      <c r="BL19" s="39"/>
      <c r="BM19" s="39"/>
      <c r="BN19" s="29"/>
      <c r="BO19" s="27"/>
      <c r="BP19" s="29"/>
      <c r="BQ19" s="27"/>
    </row>
    <row r="20" spans="1:69" s="8" customFormat="1" x14ac:dyDescent="0.25">
      <c r="A20" s="58">
        <v>4</v>
      </c>
      <c r="B20" s="61"/>
      <c r="C20" s="34"/>
      <c r="D20" s="34"/>
      <c r="E20" s="34"/>
      <c r="F20" s="55"/>
      <c r="G20" s="52"/>
      <c r="H20" s="52"/>
      <c r="I20" s="52"/>
      <c r="J20" s="52"/>
      <c r="K20" s="52"/>
      <c r="L20" s="64">
        <f>SUM(G20:K24)</f>
        <v>0</v>
      </c>
      <c r="M20" s="37" t="str">
        <f t="shared" ref="M20:M51" si="16">IF(F20="","",IF(AND(F20="Crepe sanitary paper",I20&lt;=0.2),"ok","not ok"))</f>
        <v/>
      </c>
      <c r="N20" s="37" t="str">
        <f t="shared" ref="N20:N51" si="17">IF(F20="","",IF(AND(F20="Sanitary paper for food contact",I20&lt;=0.5),"ok","not ok"))</f>
        <v/>
      </c>
      <c r="O20" s="37" t="str">
        <f t="shared" ref="O20:O51" si="18">IF(F20="","",IF(AND(F20="Other sanitary paper",I20&lt;=0.35),"ok","not ok"))</f>
        <v/>
      </c>
      <c r="P20" s="37" t="str">
        <f t="shared" ref="P20" si="19">IF(F20="","",IF(OR(M20="ok",N20="ok",O20="ok"),"ok","not ok"))</f>
        <v/>
      </c>
      <c r="Q20" s="34"/>
      <c r="R20" s="34"/>
      <c r="S20" s="34"/>
      <c r="T20" s="34"/>
      <c r="U20" s="40"/>
      <c r="V20" s="40"/>
      <c r="W20" s="25"/>
      <c r="X20" s="26"/>
      <c r="Y20" s="33"/>
      <c r="Z20" s="34"/>
      <c r="AA20" s="34"/>
      <c r="AB20" s="43"/>
      <c r="AC20" s="34"/>
      <c r="AD20" s="40"/>
      <c r="AE20" s="29"/>
      <c r="AF20" s="29"/>
      <c r="AG20" s="29"/>
      <c r="AH20" s="34"/>
      <c r="AI20" s="43"/>
      <c r="AJ20" s="43"/>
      <c r="AK20" s="43"/>
      <c r="AL20" s="34"/>
      <c r="AM20" s="43"/>
      <c r="AN20" s="34"/>
      <c r="AO20" s="43"/>
      <c r="AP20" s="55"/>
      <c r="AQ20" s="34"/>
      <c r="AR20" s="37" t="str">
        <f t="shared" ref="AR20:AR75" si="20">IF(AND(AP20="Paper factory with deinking",AQ20&lt;25),"ok","not ok")</f>
        <v>not ok</v>
      </c>
      <c r="AS20" s="37" t="str">
        <f t="shared" ref="AS20:AS51" si="21">IF(AND(AP20="Paper factory without deinking",AQ20&lt;10),"ok","not ok")</f>
        <v>not ok</v>
      </c>
      <c r="AT20" s="37" t="str">
        <f t="shared" ref="AT20:AT51" si="22">IF(AND(AP20="Dried deinked
recovered paper (DIP)",AQ20&lt;25),"ok","not ok")</f>
        <v>not ok</v>
      </c>
      <c r="AU20" s="37" t="str">
        <f t="shared" ref="AU20" si="23">IF(AP20="","",IF(OR(AR20="ok",AS20="ok",AT20="ok"),"ok","not ok"))</f>
        <v/>
      </c>
      <c r="AV20" s="34"/>
      <c r="AW20" s="34"/>
      <c r="AX20" s="34"/>
      <c r="AY20" s="34"/>
      <c r="AZ20" s="34"/>
      <c r="BA20" s="34"/>
      <c r="BB20" s="34"/>
      <c r="BC20" s="34"/>
      <c r="BD20" s="34"/>
      <c r="BE20" s="49"/>
      <c r="BF20" s="34"/>
      <c r="BG20" s="49"/>
      <c r="BH20" s="34"/>
      <c r="BI20" s="46" t="str">
        <f>IF(AP20="","",BE20+BG20)</f>
        <v/>
      </c>
      <c r="BJ20" s="37" t="str">
        <f>IF(AND(AP20="Papierfabrik mit Deinking",BI20&lt;=4565),"ok","not ok")</f>
        <v>not ok</v>
      </c>
      <c r="BK20" s="37" t="str">
        <f>IF(AND(AP20="Papierfabrik ohne Deinking",BI20&lt;=2915),"ok","not ok")</f>
        <v>not ok</v>
      </c>
      <c r="BL20" s="37" t="str">
        <f>IF(AND(AP20="Getrockneter deinkter
 Altpapierstoff (DIP)",BI20&lt;=2035),"ok","not ok")</f>
        <v>not ok</v>
      </c>
      <c r="BM20" s="37" t="str">
        <f>IF(AP20="","",IF(OR(BJ20="ok",BK20="ok",BL20="ok"),"ok","not ok"))</f>
        <v/>
      </c>
      <c r="BN20" s="29"/>
      <c r="BO20" s="27"/>
      <c r="BP20" s="29"/>
      <c r="BQ20" s="27"/>
    </row>
    <row r="21" spans="1:69" s="8" customFormat="1" x14ac:dyDescent="0.25">
      <c r="A21" s="59"/>
      <c r="B21" s="62"/>
      <c r="C21" s="35"/>
      <c r="D21" s="35"/>
      <c r="E21" s="35"/>
      <c r="F21" s="56"/>
      <c r="G21" s="53"/>
      <c r="H21" s="53"/>
      <c r="I21" s="53"/>
      <c r="J21" s="53"/>
      <c r="K21" s="53"/>
      <c r="L21" s="65"/>
      <c r="M21" s="38"/>
      <c r="N21" s="38"/>
      <c r="O21" s="38"/>
      <c r="P21" s="38"/>
      <c r="Q21" s="35"/>
      <c r="R21" s="35"/>
      <c r="S21" s="35"/>
      <c r="T21" s="35"/>
      <c r="U21" s="41"/>
      <c r="V21" s="41"/>
      <c r="W21" s="25"/>
      <c r="X21" s="26"/>
      <c r="Y21" s="33"/>
      <c r="Z21" s="35"/>
      <c r="AA21" s="35"/>
      <c r="AB21" s="44"/>
      <c r="AC21" s="35"/>
      <c r="AD21" s="41"/>
      <c r="AE21" s="29"/>
      <c r="AF21" s="29"/>
      <c r="AG21" s="29"/>
      <c r="AH21" s="35"/>
      <c r="AI21" s="44"/>
      <c r="AJ21" s="44"/>
      <c r="AK21" s="44"/>
      <c r="AL21" s="35"/>
      <c r="AM21" s="44"/>
      <c r="AN21" s="35"/>
      <c r="AO21" s="44"/>
      <c r="AP21" s="56"/>
      <c r="AQ21" s="35"/>
      <c r="AR21" s="38"/>
      <c r="AS21" s="38"/>
      <c r="AT21" s="38"/>
      <c r="AU21" s="38"/>
      <c r="AV21" s="35"/>
      <c r="AW21" s="35"/>
      <c r="AX21" s="35"/>
      <c r="AY21" s="35"/>
      <c r="AZ21" s="35"/>
      <c r="BA21" s="35"/>
      <c r="BB21" s="35"/>
      <c r="BC21" s="35"/>
      <c r="BD21" s="35"/>
      <c r="BE21" s="50"/>
      <c r="BF21" s="35"/>
      <c r="BG21" s="50"/>
      <c r="BH21" s="35"/>
      <c r="BI21" s="47"/>
      <c r="BJ21" s="38"/>
      <c r="BK21" s="38"/>
      <c r="BL21" s="38"/>
      <c r="BM21" s="38"/>
      <c r="BN21" s="29"/>
      <c r="BO21" s="27"/>
      <c r="BP21" s="29"/>
      <c r="BQ21" s="27"/>
    </row>
    <row r="22" spans="1:69" s="8" customFormat="1" x14ac:dyDescent="0.25">
      <c r="A22" s="59"/>
      <c r="B22" s="62"/>
      <c r="C22" s="35"/>
      <c r="D22" s="35"/>
      <c r="E22" s="35"/>
      <c r="F22" s="56"/>
      <c r="G22" s="53"/>
      <c r="H22" s="53"/>
      <c r="I22" s="53"/>
      <c r="J22" s="53"/>
      <c r="K22" s="53"/>
      <c r="L22" s="65"/>
      <c r="M22" s="38"/>
      <c r="N22" s="38"/>
      <c r="O22" s="38"/>
      <c r="P22" s="38"/>
      <c r="Q22" s="35"/>
      <c r="R22" s="35"/>
      <c r="S22" s="35"/>
      <c r="T22" s="35"/>
      <c r="U22" s="41"/>
      <c r="V22" s="41"/>
      <c r="W22" s="25"/>
      <c r="X22" s="26"/>
      <c r="Y22" s="33"/>
      <c r="Z22" s="35"/>
      <c r="AA22" s="35"/>
      <c r="AB22" s="44"/>
      <c r="AC22" s="35"/>
      <c r="AD22" s="41"/>
      <c r="AE22" s="29"/>
      <c r="AF22" s="29"/>
      <c r="AG22" s="29"/>
      <c r="AH22" s="35"/>
      <c r="AI22" s="44"/>
      <c r="AJ22" s="44"/>
      <c r="AK22" s="44"/>
      <c r="AL22" s="35"/>
      <c r="AM22" s="44"/>
      <c r="AN22" s="35"/>
      <c r="AO22" s="44"/>
      <c r="AP22" s="56"/>
      <c r="AQ22" s="35"/>
      <c r="AR22" s="38"/>
      <c r="AS22" s="38"/>
      <c r="AT22" s="38"/>
      <c r="AU22" s="38"/>
      <c r="AV22" s="35"/>
      <c r="AW22" s="35"/>
      <c r="AX22" s="35"/>
      <c r="AY22" s="35"/>
      <c r="AZ22" s="35"/>
      <c r="BA22" s="35"/>
      <c r="BB22" s="35"/>
      <c r="BC22" s="35"/>
      <c r="BD22" s="35"/>
      <c r="BE22" s="50"/>
      <c r="BF22" s="35"/>
      <c r="BG22" s="50"/>
      <c r="BH22" s="35"/>
      <c r="BI22" s="47"/>
      <c r="BJ22" s="38"/>
      <c r="BK22" s="38"/>
      <c r="BL22" s="38"/>
      <c r="BM22" s="38"/>
      <c r="BN22" s="29"/>
      <c r="BO22" s="27"/>
      <c r="BP22" s="29"/>
      <c r="BQ22" s="27"/>
    </row>
    <row r="23" spans="1:69" s="8" customFormat="1" x14ac:dyDescent="0.25">
      <c r="A23" s="59"/>
      <c r="B23" s="62"/>
      <c r="C23" s="35"/>
      <c r="D23" s="35"/>
      <c r="E23" s="35"/>
      <c r="F23" s="56"/>
      <c r="G23" s="53"/>
      <c r="H23" s="53"/>
      <c r="I23" s="53"/>
      <c r="J23" s="53"/>
      <c r="K23" s="53"/>
      <c r="L23" s="65"/>
      <c r="M23" s="38"/>
      <c r="N23" s="38"/>
      <c r="O23" s="38"/>
      <c r="P23" s="38"/>
      <c r="Q23" s="35"/>
      <c r="R23" s="35"/>
      <c r="S23" s="35"/>
      <c r="T23" s="35"/>
      <c r="U23" s="41"/>
      <c r="V23" s="41"/>
      <c r="W23" s="25"/>
      <c r="X23" s="26"/>
      <c r="Y23" s="33"/>
      <c r="Z23" s="35"/>
      <c r="AA23" s="35"/>
      <c r="AB23" s="44"/>
      <c r="AC23" s="35"/>
      <c r="AD23" s="41"/>
      <c r="AE23" s="29"/>
      <c r="AF23" s="29"/>
      <c r="AG23" s="29"/>
      <c r="AH23" s="35"/>
      <c r="AI23" s="44"/>
      <c r="AJ23" s="44"/>
      <c r="AK23" s="44"/>
      <c r="AL23" s="35"/>
      <c r="AM23" s="44"/>
      <c r="AN23" s="35"/>
      <c r="AO23" s="44"/>
      <c r="AP23" s="56"/>
      <c r="AQ23" s="35"/>
      <c r="AR23" s="38"/>
      <c r="AS23" s="38"/>
      <c r="AT23" s="38"/>
      <c r="AU23" s="38"/>
      <c r="AV23" s="35"/>
      <c r="AW23" s="35"/>
      <c r="AX23" s="35"/>
      <c r="AY23" s="35"/>
      <c r="AZ23" s="35"/>
      <c r="BA23" s="35"/>
      <c r="BB23" s="35"/>
      <c r="BC23" s="35"/>
      <c r="BD23" s="35"/>
      <c r="BE23" s="50"/>
      <c r="BF23" s="35"/>
      <c r="BG23" s="50"/>
      <c r="BH23" s="35"/>
      <c r="BI23" s="47"/>
      <c r="BJ23" s="38"/>
      <c r="BK23" s="38"/>
      <c r="BL23" s="38"/>
      <c r="BM23" s="38"/>
      <c r="BN23" s="29"/>
      <c r="BO23" s="27"/>
      <c r="BP23" s="29"/>
      <c r="BQ23" s="27"/>
    </row>
    <row r="24" spans="1:69" s="8" customFormat="1" x14ac:dyDescent="0.25">
      <c r="A24" s="60"/>
      <c r="B24" s="63"/>
      <c r="C24" s="36"/>
      <c r="D24" s="36"/>
      <c r="E24" s="36"/>
      <c r="F24" s="57"/>
      <c r="G24" s="54"/>
      <c r="H24" s="54"/>
      <c r="I24" s="54"/>
      <c r="J24" s="54"/>
      <c r="K24" s="54"/>
      <c r="L24" s="66"/>
      <c r="M24" s="39"/>
      <c r="N24" s="39"/>
      <c r="O24" s="39"/>
      <c r="P24" s="39"/>
      <c r="Q24" s="36"/>
      <c r="R24" s="36"/>
      <c r="S24" s="36"/>
      <c r="T24" s="36"/>
      <c r="U24" s="42"/>
      <c r="V24" s="42"/>
      <c r="W24" s="25"/>
      <c r="X24" s="26"/>
      <c r="Y24" s="33"/>
      <c r="Z24" s="36"/>
      <c r="AA24" s="36"/>
      <c r="AB24" s="45"/>
      <c r="AC24" s="36"/>
      <c r="AD24" s="42"/>
      <c r="AE24" s="29"/>
      <c r="AF24" s="29"/>
      <c r="AG24" s="29"/>
      <c r="AH24" s="36"/>
      <c r="AI24" s="45"/>
      <c r="AJ24" s="45"/>
      <c r="AK24" s="45"/>
      <c r="AL24" s="36"/>
      <c r="AM24" s="45"/>
      <c r="AN24" s="36"/>
      <c r="AO24" s="45"/>
      <c r="AP24" s="57"/>
      <c r="AQ24" s="36"/>
      <c r="AR24" s="39"/>
      <c r="AS24" s="39"/>
      <c r="AT24" s="39"/>
      <c r="AU24" s="39"/>
      <c r="AV24" s="36"/>
      <c r="AW24" s="36"/>
      <c r="AX24" s="36"/>
      <c r="AY24" s="36"/>
      <c r="AZ24" s="36"/>
      <c r="BA24" s="36"/>
      <c r="BB24" s="36"/>
      <c r="BC24" s="36"/>
      <c r="BD24" s="36"/>
      <c r="BE24" s="51"/>
      <c r="BF24" s="36"/>
      <c r="BG24" s="51"/>
      <c r="BH24" s="36"/>
      <c r="BI24" s="48"/>
      <c r="BJ24" s="39"/>
      <c r="BK24" s="39"/>
      <c r="BL24" s="39"/>
      <c r="BM24" s="39"/>
      <c r="BN24" s="29"/>
      <c r="BO24" s="27"/>
      <c r="BP24" s="29"/>
      <c r="BQ24" s="27"/>
    </row>
    <row r="25" spans="1:69" s="8" customFormat="1" x14ac:dyDescent="0.25">
      <c r="A25" s="58">
        <v>5</v>
      </c>
      <c r="B25" s="61"/>
      <c r="C25" s="34"/>
      <c r="D25" s="34"/>
      <c r="E25" s="34"/>
      <c r="F25" s="55"/>
      <c r="G25" s="52"/>
      <c r="H25" s="52"/>
      <c r="I25" s="52"/>
      <c r="J25" s="52"/>
      <c r="K25" s="52"/>
      <c r="L25" s="64">
        <f>SUM(G25:K29)</f>
        <v>0</v>
      </c>
      <c r="M25" s="37" t="str">
        <f t="shared" ref="M25:M56" si="24">IF(F25="","",IF(AND(F25="Crepe sanitary paper",I25&lt;=0.2),"ok","not ok"))</f>
        <v/>
      </c>
      <c r="N25" s="37" t="str">
        <f t="shared" ref="N25:N56" si="25">IF(F25="","",IF(AND(F25="Sanitary paper for food contact",I25&lt;=0.5),"ok","not ok"))</f>
        <v/>
      </c>
      <c r="O25" s="37" t="str">
        <f t="shared" ref="O25:O56" si="26">IF(F25="","",IF(AND(F25="Other sanitary paper",I25&lt;=0.35),"ok","not ok"))</f>
        <v/>
      </c>
      <c r="P25" s="37" t="str">
        <f t="shared" ref="P25" si="27">IF(F25="","",IF(OR(M25="ok",N25="ok",O25="ok"),"ok","not ok"))</f>
        <v/>
      </c>
      <c r="Q25" s="34"/>
      <c r="R25" s="34"/>
      <c r="S25" s="34"/>
      <c r="T25" s="34"/>
      <c r="U25" s="40"/>
      <c r="V25" s="40"/>
      <c r="W25" s="25"/>
      <c r="X25" s="26"/>
      <c r="Y25" s="33"/>
      <c r="Z25" s="34"/>
      <c r="AA25" s="34"/>
      <c r="AB25" s="43"/>
      <c r="AC25" s="34"/>
      <c r="AD25" s="40"/>
      <c r="AE25" s="29"/>
      <c r="AF25" s="29"/>
      <c r="AG25" s="29"/>
      <c r="AH25" s="34"/>
      <c r="AI25" s="43"/>
      <c r="AJ25" s="43"/>
      <c r="AK25" s="43"/>
      <c r="AL25" s="34"/>
      <c r="AM25" s="43"/>
      <c r="AN25" s="34"/>
      <c r="AO25" s="43"/>
      <c r="AP25" s="55"/>
      <c r="AQ25" s="34"/>
      <c r="AR25" s="37" t="str">
        <f t="shared" si="20"/>
        <v>not ok</v>
      </c>
      <c r="AS25" s="37" t="str">
        <f t="shared" ref="AS25:AS56" si="28">IF(AND(AP25="Paper factory without deinking",AQ25&lt;10),"ok","not ok")</f>
        <v>not ok</v>
      </c>
      <c r="AT25" s="37" t="str">
        <f t="shared" ref="AT25:AT56" si="29">IF(AND(AP25="Dried deinked
recovered paper (DIP)",AQ25&lt;25),"ok","not ok")</f>
        <v>not ok</v>
      </c>
      <c r="AU25" s="37" t="str">
        <f t="shared" ref="AU25" si="30">IF(AP25="","",IF(OR(AR25="ok",AS25="ok",AT25="ok"),"ok","not ok"))</f>
        <v/>
      </c>
      <c r="AV25" s="34"/>
      <c r="AW25" s="34"/>
      <c r="AX25" s="34"/>
      <c r="AY25" s="34"/>
      <c r="AZ25" s="34"/>
      <c r="BA25" s="34"/>
      <c r="BB25" s="34"/>
      <c r="BC25" s="34"/>
      <c r="BD25" s="34"/>
      <c r="BE25" s="49"/>
      <c r="BF25" s="34"/>
      <c r="BG25" s="49"/>
      <c r="BH25" s="34"/>
      <c r="BI25" s="46" t="str">
        <f>IF(AP25="","",BE25+BG25)</f>
        <v/>
      </c>
      <c r="BJ25" s="37" t="str">
        <f>IF(AND(AP25="Papierfabrik mit Deinking",BI25&lt;=4565),"ok","not ok")</f>
        <v>not ok</v>
      </c>
      <c r="BK25" s="37" t="str">
        <f>IF(AND(AP25="Papierfabrik ohne Deinking",BI25&lt;=2915),"ok","not ok")</f>
        <v>not ok</v>
      </c>
      <c r="BL25" s="37" t="str">
        <f>IF(AND(AP25="Getrockneter deinkter
 Altpapierstoff (DIP)",BI25&lt;=2035),"ok","not ok")</f>
        <v>not ok</v>
      </c>
      <c r="BM25" s="37" t="str">
        <f>IF(AP25="","",IF(OR(BJ25="ok",BK25="ok",BL25="ok"),"ok","not ok"))</f>
        <v/>
      </c>
      <c r="BN25" s="29"/>
      <c r="BO25" s="27"/>
      <c r="BP25" s="29"/>
      <c r="BQ25" s="27"/>
    </row>
    <row r="26" spans="1:69" s="8" customFormat="1" x14ac:dyDescent="0.25">
      <c r="A26" s="59"/>
      <c r="B26" s="62"/>
      <c r="C26" s="35"/>
      <c r="D26" s="35"/>
      <c r="E26" s="35"/>
      <c r="F26" s="56"/>
      <c r="G26" s="53"/>
      <c r="H26" s="53"/>
      <c r="I26" s="53"/>
      <c r="J26" s="53"/>
      <c r="K26" s="53"/>
      <c r="L26" s="65"/>
      <c r="M26" s="38"/>
      <c r="N26" s="38"/>
      <c r="O26" s="38"/>
      <c r="P26" s="38"/>
      <c r="Q26" s="35"/>
      <c r="R26" s="35"/>
      <c r="S26" s="35"/>
      <c r="T26" s="35"/>
      <c r="U26" s="41"/>
      <c r="V26" s="41"/>
      <c r="W26" s="25"/>
      <c r="X26" s="26"/>
      <c r="Y26" s="33"/>
      <c r="Z26" s="35"/>
      <c r="AA26" s="35"/>
      <c r="AB26" s="44"/>
      <c r="AC26" s="35"/>
      <c r="AD26" s="41"/>
      <c r="AE26" s="29"/>
      <c r="AF26" s="29"/>
      <c r="AG26" s="29"/>
      <c r="AH26" s="35"/>
      <c r="AI26" s="44"/>
      <c r="AJ26" s="44"/>
      <c r="AK26" s="44"/>
      <c r="AL26" s="35"/>
      <c r="AM26" s="44"/>
      <c r="AN26" s="35"/>
      <c r="AO26" s="44"/>
      <c r="AP26" s="56"/>
      <c r="AQ26" s="35"/>
      <c r="AR26" s="38"/>
      <c r="AS26" s="38"/>
      <c r="AT26" s="38"/>
      <c r="AU26" s="38"/>
      <c r="AV26" s="35"/>
      <c r="AW26" s="35"/>
      <c r="AX26" s="35"/>
      <c r="AY26" s="35"/>
      <c r="AZ26" s="35"/>
      <c r="BA26" s="35"/>
      <c r="BB26" s="35"/>
      <c r="BC26" s="35"/>
      <c r="BD26" s="35"/>
      <c r="BE26" s="50"/>
      <c r="BF26" s="35"/>
      <c r="BG26" s="50"/>
      <c r="BH26" s="35"/>
      <c r="BI26" s="47"/>
      <c r="BJ26" s="38"/>
      <c r="BK26" s="38"/>
      <c r="BL26" s="38"/>
      <c r="BM26" s="38"/>
      <c r="BN26" s="29"/>
      <c r="BO26" s="27"/>
      <c r="BP26" s="29"/>
      <c r="BQ26" s="27"/>
    </row>
    <row r="27" spans="1:69" s="8" customFormat="1" x14ac:dyDescent="0.25">
      <c r="A27" s="59"/>
      <c r="B27" s="62"/>
      <c r="C27" s="35"/>
      <c r="D27" s="35"/>
      <c r="E27" s="35"/>
      <c r="F27" s="56"/>
      <c r="G27" s="53"/>
      <c r="H27" s="53"/>
      <c r="I27" s="53"/>
      <c r="J27" s="53"/>
      <c r="K27" s="53"/>
      <c r="L27" s="65"/>
      <c r="M27" s="38"/>
      <c r="N27" s="38"/>
      <c r="O27" s="38"/>
      <c r="P27" s="38"/>
      <c r="Q27" s="35"/>
      <c r="R27" s="35"/>
      <c r="S27" s="35"/>
      <c r="T27" s="35"/>
      <c r="U27" s="41"/>
      <c r="V27" s="41"/>
      <c r="W27" s="25"/>
      <c r="X27" s="26"/>
      <c r="Y27" s="33"/>
      <c r="Z27" s="35"/>
      <c r="AA27" s="35"/>
      <c r="AB27" s="44"/>
      <c r="AC27" s="35"/>
      <c r="AD27" s="41"/>
      <c r="AE27" s="29"/>
      <c r="AF27" s="29"/>
      <c r="AG27" s="29"/>
      <c r="AH27" s="35"/>
      <c r="AI27" s="44"/>
      <c r="AJ27" s="44"/>
      <c r="AK27" s="44"/>
      <c r="AL27" s="35"/>
      <c r="AM27" s="44"/>
      <c r="AN27" s="35"/>
      <c r="AO27" s="44"/>
      <c r="AP27" s="56"/>
      <c r="AQ27" s="35"/>
      <c r="AR27" s="38"/>
      <c r="AS27" s="38"/>
      <c r="AT27" s="38"/>
      <c r="AU27" s="38"/>
      <c r="AV27" s="35"/>
      <c r="AW27" s="35"/>
      <c r="AX27" s="35"/>
      <c r="AY27" s="35"/>
      <c r="AZ27" s="35"/>
      <c r="BA27" s="35"/>
      <c r="BB27" s="35"/>
      <c r="BC27" s="35"/>
      <c r="BD27" s="35"/>
      <c r="BE27" s="50"/>
      <c r="BF27" s="35"/>
      <c r="BG27" s="50"/>
      <c r="BH27" s="35"/>
      <c r="BI27" s="47"/>
      <c r="BJ27" s="38"/>
      <c r="BK27" s="38"/>
      <c r="BL27" s="38"/>
      <c r="BM27" s="38"/>
      <c r="BN27" s="29"/>
      <c r="BO27" s="27"/>
      <c r="BP27" s="29"/>
      <c r="BQ27" s="27"/>
    </row>
    <row r="28" spans="1:69" s="8" customFormat="1" x14ac:dyDescent="0.25">
      <c r="A28" s="59"/>
      <c r="B28" s="62"/>
      <c r="C28" s="35"/>
      <c r="D28" s="35"/>
      <c r="E28" s="35"/>
      <c r="F28" s="56"/>
      <c r="G28" s="53"/>
      <c r="H28" s="53"/>
      <c r="I28" s="53"/>
      <c r="J28" s="53"/>
      <c r="K28" s="53"/>
      <c r="L28" s="65"/>
      <c r="M28" s="38"/>
      <c r="N28" s="38"/>
      <c r="O28" s="38"/>
      <c r="P28" s="38"/>
      <c r="Q28" s="35"/>
      <c r="R28" s="35"/>
      <c r="S28" s="35"/>
      <c r="T28" s="35"/>
      <c r="U28" s="41"/>
      <c r="V28" s="41"/>
      <c r="W28" s="25"/>
      <c r="X28" s="26"/>
      <c r="Y28" s="33"/>
      <c r="Z28" s="35"/>
      <c r="AA28" s="35"/>
      <c r="AB28" s="44"/>
      <c r="AC28" s="35"/>
      <c r="AD28" s="41"/>
      <c r="AE28" s="29"/>
      <c r="AF28" s="29"/>
      <c r="AG28" s="29"/>
      <c r="AH28" s="35"/>
      <c r="AI28" s="44"/>
      <c r="AJ28" s="44"/>
      <c r="AK28" s="44"/>
      <c r="AL28" s="35"/>
      <c r="AM28" s="44"/>
      <c r="AN28" s="35"/>
      <c r="AO28" s="44"/>
      <c r="AP28" s="56"/>
      <c r="AQ28" s="35"/>
      <c r="AR28" s="38"/>
      <c r="AS28" s="38"/>
      <c r="AT28" s="38"/>
      <c r="AU28" s="38"/>
      <c r="AV28" s="35"/>
      <c r="AW28" s="35"/>
      <c r="AX28" s="35"/>
      <c r="AY28" s="35"/>
      <c r="AZ28" s="35"/>
      <c r="BA28" s="35"/>
      <c r="BB28" s="35"/>
      <c r="BC28" s="35"/>
      <c r="BD28" s="35"/>
      <c r="BE28" s="50"/>
      <c r="BF28" s="35"/>
      <c r="BG28" s="50"/>
      <c r="BH28" s="35"/>
      <c r="BI28" s="47"/>
      <c r="BJ28" s="38"/>
      <c r="BK28" s="38"/>
      <c r="BL28" s="38"/>
      <c r="BM28" s="38"/>
      <c r="BN28" s="29"/>
      <c r="BO28" s="27"/>
      <c r="BP28" s="29"/>
      <c r="BQ28" s="27"/>
    </row>
    <row r="29" spans="1:69" s="8" customFormat="1" x14ac:dyDescent="0.25">
      <c r="A29" s="60"/>
      <c r="B29" s="63"/>
      <c r="C29" s="36"/>
      <c r="D29" s="36"/>
      <c r="E29" s="36"/>
      <c r="F29" s="57"/>
      <c r="G29" s="54"/>
      <c r="H29" s="54"/>
      <c r="I29" s="54"/>
      <c r="J29" s="54"/>
      <c r="K29" s="54"/>
      <c r="L29" s="66"/>
      <c r="M29" s="39"/>
      <c r="N29" s="39"/>
      <c r="O29" s="39"/>
      <c r="P29" s="39"/>
      <c r="Q29" s="36"/>
      <c r="R29" s="36"/>
      <c r="S29" s="36"/>
      <c r="T29" s="36"/>
      <c r="U29" s="42"/>
      <c r="V29" s="42"/>
      <c r="W29" s="25"/>
      <c r="X29" s="26"/>
      <c r="Y29" s="33"/>
      <c r="Z29" s="36"/>
      <c r="AA29" s="36"/>
      <c r="AB29" s="45"/>
      <c r="AC29" s="36"/>
      <c r="AD29" s="42"/>
      <c r="AE29" s="29"/>
      <c r="AF29" s="29"/>
      <c r="AG29" s="29"/>
      <c r="AH29" s="36"/>
      <c r="AI29" s="45"/>
      <c r="AJ29" s="45"/>
      <c r="AK29" s="45"/>
      <c r="AL29" s="36"/>
      <c r="AM29" s="45"/>
      <c r="AN29" s="36"/>
      <c r="AO29" s="45"/>
      <c r="AP29" s="57"/>
      <c r="AQ29" s="36"/>
      <c r="AR29" s="39"/>
      <c r="AS29" s="39"/>
      <c r="AT29" s="39"/>
      <c r="AU29" s="39"/>
      <c r="AV29" s="36"/>
      <c r="AW29" s="36"/>
      <c r="AX29" s="36"/>
      <c r="AY29" s="36"/>
      <c r="AZ29" s="36"/>
      <c r="BA29" s="36"/>
      <c r="BB29" s="36"/>
      <c r="BC29" s="36"/>
      <c r="BD29" s="36"/>
      <c r="BE29" s="51"/>
      <c r="BF29" s="36"/>
      <c r="BG29" s="51"/>
      <c r="BH29" s="36"/>
      <c r="BI29" s="48"/>
      <c r="BJ29" s="39"/>
      <c r="BK29" s="39"/>
      <c r="BL29" s="39"/>
      <c r="BM29" s="39"/>
      <c r="BN29" s="29"/>
      <c r="BO29" s="27"/>
      <c r="BP29" s="29"/>
      <c r="BQ29" s="27"/>
    </row>
    <row r="30" spans="1:69" s="8" customFormat="1" x14ac:dyDescent="0.25">
      <c r="A30" s="58">
        <v>6</v>
      </c>
      <c r="B30" s="61"/>
      <c r="C30" s="34"/>
      <c r="D30" s="34"/>
      <c r="E30" s="34"/>
      <c r="F30" s="55"/>
      <c r="G30" s="52"/>
      <c r="H30" s="52"/>
      <c r="I30" s="52"/>
      <c r="J30" s="52"/>
      <c r="K30" s="52"/>
      <c r="L30" s="64">
        <f>SUM(G30:K34)</f>
        <v>0</v>
      </c>
      <c r="M30" s="37" t="str">
        <f t="shared" ref="M30:M61" si="31">IF(F30="","",IF(AND(F30="Crepe sanitary paper",I30&lt;=0.2),"ok","not ok"))</f>
        <v/>
      </c>
      <c r="N30" s="37" t="str">
        <f t="shared" ref="N30:N61" si="32">IF(F30="","",IF(AND(F30="Sanitary paper for food contact",I30&lt;=0.5),"ok","not ok"))</f>
        <v/>
      </c>
      <c r="O30" s="37" t="str">
        <f t="shared" ref="O30:O61" si="33">IF(F30="","",IF(AND(F30="Other sanitary paper",I30&lt;=0.35),"ok","not ok"))</f>
        <v/>
      </c>
      <c r="P30" s="37" t="str">
        <f t="shared" ref="P30" si="34">IF(F30="","",IF(OR(M30="ok",N30="ok",O30="ok"),"ok","not ok"))</f>
        <v/>
      </c>
      <c r="Q30" s="34"/>
      <c r="R30" s="34"/>
      <c r="S30" s="34"/>
      <c r="T30" s="34"/>
      <c r="U30" s="40"/>
      <c r="V30" s="40"/>
      <c r="W30" s="25"/>
      <c r="X30" s="26"/>
      <c r="Y30" s="33"/>
      <c r="Z30" s="34"/>
      <c r="AA30" s="34"/>
      <c r="AB30" s="43"/>
      <c r="AC30" s="34"/>
      <c r="AD30" s="40"/>
      <c r="AE30" s="29"/>
      <c r="AF30" s="29"/>
      <c r="AG30" s="29"/>
      <c r="AH30" s="34"/>
      <c r="AI30" s="43"/>
      <c r="AJ30" s="43"/>
      <c r="AK30" s="43"/>
      <c r="AL30" s="34"/>
      <c r="AM30" s="43"/>
      <c r="AN30" s="34"/>
      <c r="AO30" s="43"/>
      <c r="AP30" s="55"/>
      <c r="AQ30" s="34"/>
      <c r="AR30" s="37" t="str">
        <f t="shared" si="20"/>
        <v>not ok</v>
      </c>
      <c r="AS30" s="37" t="str">
        <f t="shared" ref="AS30:AS61" si="35">IF(AND(AP30="Paper factory without deinking",AQ30&lt;10),"ok","not ok")</f>
        <v>not ok</v>
      </c>
      <c r="AT30" s="37" t="str">
        <f t="shared" ref="AT30:AT61" si="36">IF(AND(AP30="Dried deinked
recovered paper (DIP)",AQ30&lt;25),"ok","not ok")</f>
        <v>not ok</v>
      </c>
      <c r="AU30" s="37" t="str">
        <f t="shared" ref="AU30" si="37">IF(AP30="","",IF(OR(AR30="ok",AS30="ok",AT30="ok"),"ok","not ok"))</f>
        <v/>
      </c>
      <c r="AV30" s="34"/>
      <c r="AW30" s="34"/>
      <c r="AX30" s="34"/>
      <c r="AY30" s="34"/>
      <c r="AZ30" s="34"/>
      <c r="BA30" s="34"/>
      <c r="BB30" s="34"/>
      <c r="BC30" s="34"/>
      <c r="BD30" s="34"/>
      <c r="BE30" s="49"/>
      <c r="BF30" s="34"/>
      <c r="BG30" s="49"/>
      <c r="BH30" s="34"/>
      <c r="BI30" s="46" t="str">
        <f>IF(AP30="","",BE30+BG30)</f>
        <v/>
      </c>
      <c r="BJ30" s="37" t="str">
        <f>IF(AND(AP30="Papierfabrik mit Deinking",BI30&lt;=4565),"ok","not ok")</f>
        <v>not ok</v>
      </c>
      <c r="BK30" s="37" t="str">
        <f>IF(AND(AP30="Papierfabrik ohne Deinking",BI30&lt;=2915),"ok","not ok")</f>
        <v>not ok</v>
      </c>
      <c r="BL30" s="37" t="str">
        <f>IF(AND(AP30="Getrockneter deinkter
 Altpapierstoff (DIP)",BI30&lt;=2035),"ok","not ok")</f>
        <v>not ok</v>
      </c>
      <c r="BM30" s="37" t="str">
        <f>IF(AP30="","",IF(OR(BJ30="ok",BK30="ok",BL30="ok"),"ok","not ok"))</f>
        <v/>
      </c>
      <c r="BN30" s="29"/>
      <c r="BO30" s="27"/>
      <c r="BP30" s="29"/>
      <c r="BQ30" s="27"/>
    </row>
    <row r="31" spans="1:69" s="8" customFormat="1" x14ac:dyDescent="0.25">
      <c r="A31" s="59"/>
      <c r="B31" s="62"/>
      <c r="C31" s="35"/>
      <c r="D31" s="35"/>
      <c r="E31" s="35"/>
      <c r="F31" s="56"/>
      <c r="G31" s="53"/>
      <c r="H31" s="53"/>
      <c r="I31" s="53"/>
      <c r="J31" s="53"/>
      <c r="K31" s="53"/>
      <c r="L31" s="65"/>
      <c r="M31" s="38"/>
      <c r="N31" s="38"/>
      <c r="O31" s="38"/>
      <c r="P31" s="38"/>
      <c r="Q31" s="35"/>
      <c r="R31" s="35"/>
      <c r="S31" s="35"/>
      <c r="T31" s="35"/>
      <c r="U31" s="41"/>
      <c r="V31" s="41"/>
      <c r="W31" s="25"/>
      <c r="X31" s="26"/>
      <c r="Y31" s="33"/>
      <c r="Z31" s="35"/>
      <c r="AA31" s="35"/>
      <c r="AB31" s="44"/>
      <c r="AC31" s="35"/>
      <c r="AD31" s="41"/>
      <c r="AE31" s="29"/>
      <c r="AF31" s="29"/>
      <c r="AG31" s="29"/>
      <c r="AH31" s="35"/>
      <c r="AI31" s="44"/>
      <c r="AJ31" s="44"/>
      <c r="AK31" s="44"/>
      <c r="AL31" s="35"/>
      <c r="AM31" s="44"/>
      <c r="AN31" s="35"/>
      <c r="AO31" s="44"/>
      <c r="AP31" s="56"/>
      <c r="AQ31" s="35"/>
      <c r="AR31" s="38"/>
      <c r="AS31" s="38"/>
      <c r="AT31" s="38"/>
      <c r="AU31" s="38"/>
      <c r="AV31" s="35"/>
      <c r="AW31" s="35"/>
      <c r="AX31" s="35"/>
      <c r="AY31" s="35"/>
      <c r="AZ31" s="35"/>
      <c r="BA31" s="35"/>
      <c r="BB31" s="35"/>
      <c r="BC31" s="35"/>
      <c r="BD31" s="35"/>
      <c r="BE31" s="50"/>
      <c r="BF31" s="35"/>
      <c r="BG31" s="50"/>
      <c r="BH31" s="35"/>
      <c r="BI31" s="47"/>
      <c r="BJ31" s="38"/>
      <c r="BK31" s="38"/>
      <c r="BL31" s="38"/>
      <c r="BM31" s="38"/>
      <c r="BN31" s="29"/>
      <c r="BO31" s="27"/>
      <c r="BP31" s="29"/>
      <c r="BQ31" s="27"/>
    </row>
    <row r="32" spans="1:69" s="8" customFormat="1" x14ac:dyDescent="0.25">
      <c r="A32" s="59"/>
      <c r="B32" s="62"/>
      <c r="C32" s="35"/>
      <c r="D32" s="35"/>
      <c r="E32" s="35"/>
      <c r="F32" s="56"/>
      <c r="G32" s="53"/>
      <c r="H32" s="53"/>
      <c r="I32" s="53"/>
      <c r="J32" s="53"/>
      <c r="K32" s="53"/>
      <c r="L32" s="65"/>
      <c r="M32" s="38"/>
      <c r="N32" s="38"/>
      <c r="O32" s="38"/>
      <c r="P32" s="38"/>
      <c r="Q32" s="35"/>
      <c r="R32" s="35"/>
      <c r="S32" s="35"/>
      <c r="T32" s="35"/>
      <c r="U32" s="41"/>
      <c r="V32" s="41"/>
      <c r="W32" s="25"/>
      <c r="X32" s="26"/>
      <c r="Y32" s="33"/>
      <c r="Z32" s="35"/>
      <c r="AA32" s="35"/>
      <c r="AB32" s="44"/>
      <c r="AC32" s="35"/>
      <c r="AD32" s="41"/>
      <c r="AE32" s="29"/>
      <c r="AF32" s="29"/>
      <c r="AG32" s="29"/>
      <c r="AH32" s="35"/>
      <c r="AI32" s="44"/>
      <c r="AJ32" s="44"/>
      <c r="AK32" s="44"/>
      <c r="AL32" s="35"/>
      <c r="AM32" s="44"/>
      <c r="AN32" s="35"/>
      <c r="AO32" s="44"/>
      <c r="AP32" s="56"/>
      <c r="AQ32" s="35"/>
      <c r="AR32" s="38"/>
      <c r="AS32" s="38"/>
      <c r="AT32" s="38"/>
      <c r="AU32" s="38"/>
      <c r="AV32" s="35"/>
      <c r="AW32" s="35"/>
      <c r="AX32" s="35"/>
      <c r="AY32" s="35"/>
      <c r="AZ32" s="35"/>
      <c r="BA32" s="35"/>
      <c r="BB32" s="35"/>
      <c r="BC32" s="35"/>
      <c r="BD32" s="35"/>
      <c r="BE32" s="50"/>
      <c r="BF32" s="35"/>
      <c r="BG32" s="50"/>
      <c r="BH32" s="35"/>
      <c r="BI32" s="47"/>
      <c r="BJ32" s="38"/>
      <c r="BK32" s="38"/>
      <c r="BL32" s="38"/>
      <c r="BM32" s="38"/>
      <c r="BN32" s="29"/>
      <c r="BO32" s="27"/>
      <c r="BP32" s="29"/>
      <c r="BQ32" s="27"/>
    </row>
    <row r="33" spans="1:69" s="8" customFormat="1" x14ac:dyDescent="0.25">
      <c r="A33" s="59"/>
      <c r="B33" s="62"/>
      <c r="C33" s="35"/>
      <c r="D33" s="35"/>
      <c r="E33" s="35"/>
      <c r="F33" s="56"/>
      <c r="G33" s="53"/>
      <c r="H33" s="53"/>
      <c r="I33" s="53"/>
      <c r="J33" s="53"/>
      <c r="K33" s="53"/>
      <c r="L33" s="65"/>
      <c r="M33" s="38"/>
      <c r="N33" s="38"/>
      <c r="O33" s="38"/>
      <c r="P33" s="38"/>
      <c r="Q33" s="35"/>
      <c r="R33" s="35"/>
      <c r="S33" s="35"/>
      <c r="T33" s="35"/>
      <c r="U33" s="41"/>
      <c r="V33" s="41"/>
      <c r="W33" s="25"/>
      <c r="X33" s="26"/>
      <c r="Y33" s="33"/>
      <c r="Z33" s="35"/>
      <c r="AA33" s="35"/>
      <c r="AB33" s="44"/>
      <c r="AC33" s="35"/>
      <c r="AD33" s="41"/>
      <c r="AE33" s="29"/>
      <c r="AF33" s="29"/>
      <c r="AG33" s="29"/>
      <c r="AH33" s="35"/>
      <c r="AI33" s="44"/>
      <c r="AJ33" s="44"/>
      <c r="AK33" s="44"/>
      <c r="AL33" s="35"/>
      <c r="AM33" s="44"/>
      <c r="AN33" s="35"/>
      <c r="AO33" s="44"/>
      <c r="AP33" s="56"/>
      <c r="AQ33" s="35"/>
      <c r="AR33" s="38"/>
      <c r="AS33" s="38"/>
      <c r="AT33" s="38"/>
      <c r="AU33" s="38"/>
      <c r="AV33" s="35"/>
      <c r="AW33" s="35"/>
      <c r="AX33" s="35"/>
      <c r="AY33" s="35"/>
      <c r="AZ33" s="35"/>
      <c r="BA33" s="35"/>
      <c r="BB33" s="35"/>
      <c r="BC33" s="35"/>
      <c r="BD33" s="35"/>
      <c r="BE33" s="50"/>
      <c r="BF33" s="35"/>
      <c r="BG33" s="50"/>
      <c r="BH33" s="35"/>
      <c r="BI33" s="47"/>
      <c r="BJ33" s="38"/>
      <c r="BK33" s="38"/>
      <c r="BL33" s="38"/>
      <c r="BM33" s="38"/>
      <c r="BN33" s="29"/>
      <c r="BO33" s="27"/>
      <c r="BP33" s="29"/>
      <c r="BQ33" s="27"/>
    </row>
    <row r="34" spans="1:69" s="8" customFormat="1" x14ac:dyDescent="0.25">
      <c r="A34" s="60"/>
      <c r="B34" s="63"/>
      <c r="C34" s="36"/>
      <c r="D34" s="36"/>
      <c r="E34" s="36"/>
      <c r="F34" s="57"/>
      <c r="G34" s="54"/>
      <c r="H34" s="54"/>
      <c r="I34" s="54"/>
      <c r="J34" s="54"/>
      <c r="K34" s="54"/>
      <c r="L34" s="66"/>
      <c r="M34" s="39"/>
      <c r="N34" s="39"/>
      <c r="O34" s="39"/>
      <c r="P34" s="39"/>
      <c r="Q34" s="36"/>
      <c r="R34" s="36"/>
      <c r="S34" s="36"/>
      <c r="T34" s="36"/>
      <c r="U34" s="42"/>
      <c r="V34" s="42"/>
      <c r="W34" s="25"/>
      <c r="X34" s="26"/>
      <c r="Y34" s="33"/>
      <c r="Z34" s="36"/>
      <c r="AA34" s="36"/>
      <c r="AB34" s="45"/>
      <c r="AC34" s="36"/>
      <c r="AD34" s="42"/>
      <c r="AE34" s="29"/>
      <c r="AF34" s="29"/>
      <c r="AG34" s="29"/>
      <c r="AH34" s="36"/>
      <c r="AI34" s="45"/>
      <c r="AJ34" s="45"/>
      <c r="AK34" s="45"/>
      <c r="AL34" s="36"/>
      <c r="AM34" s="45"/>
      <c r="AN34" s="36"/>
      <c r="AO34" s="45"/>
      <c r="AP34" s="57"/>
      <c r="AQ34" s="36"/>
      <c r="AR34" s="39"/>
      <c r="AS34" s="39"/>
      <c r="AT34" s="39"/>
      <c r="AU34" s="39"/>
      <c r="AV34" s="36"/>
      <c r="AW34" s="36"/>
      <c r="AX34" s="36"/>
      <c r="AY34" s="36"/>
      <c r="AZ34" s="36"/>
      <c r="BA34" s="36"/>
      <c r="BB34" s="36"/>
      <c r="BC34" s="36"/>
      <c r="BD34" s="36"/>
      <c r="BE34" s="51"/>
      <c r="BF34" s="36"/>
      <c r="BG34" s="51"/>
      <c r="BH34" s="36"/>
      <c r="BI34" s="48"/>
      <c r="BJ34" s="39"/>
      <c r="BK34" s="39"/>
      <c r="BL34" s="39"/>
      <c r="BM34" s="39"/>
      <c r="BN34" s="29"/>
      <c r="BO34" s="27"/>
      <c r="BP34" s="29"/>
      <c r="BQ34" s="27"/>
    </row>
    <row r="35" spans="1:69" s="8" customFormat="1" x14ac:dyDescent="0.25">
      <c r="A35" s="58">
        <v>7</v>
      </c>
      <c r="B35" s="61"/>
      <c r="C35" s="34"/>
      <c r="D35" s="34"/>
      <c r="E35" s="34"/>
      <c r="F35" s="55"/>
      <c r="G35" s="52"/>
      <c r="H35" s="52"/>
      <c r="I35" s="52"/>
      <c r="J35" s="52"/>
      <c r="K35" s="52"/>
      <c r="L35" s="64">
        <f>SUM(G35:K39)</f>
        <v>0</v>
      </c>
      <c r="M35" s="37" t="str">
        <f t="shared" ref="M35:M79" si="38">IF(F35="","",IF(AND(F35="Crepe sanitary paper",I35&lt;=0.2),"ok","not ok"))</f>
        <v/>
      </c>
      <c r="N35" s="37" t="str">
        <f t="shared" ref="N35:N79" si="39">IF(F35="","",IF(AND(F35="Sanitary paper for food contact",I35&lt;=0.5),"ok","not ok"))</f>
        <v/>
      </c>
      <c r="O35" s="37" t="str">
        <f t="shared" ref="O35:O79" si="40">IF(F35="","",IF(AND(F35="Other sanitary paper",I35&lt;=0.35),"ok","not ok"))</f>
        <v/>
      </c>
      <c r="P35" s="37" t="str">
        <f t="shared" ref="P35" si="41">IF(F35="","",IF(OR(M35="ok",N35="ok",O35="ok"),"ok","not ok"))</f>
        <v/>
      </c>
      <c r="Q35" s="34"/>
      <c r="R35" s="34"/>
      <c r="S35" s="34"/>
      <c r="T35" s="34"/>
      <c r="U35" s="40"/>
      <c r="V35" s="40"/>
      <c r="W35" s="25"/>
      <c r="X35" s="26"/>
      <c r="Y35" s="33"/>
      <c r="Z35" s="34"/>
      <c r="AA35" s="34"/>
      <c r="AB35" s="43"/>
      <c r="AC35" s="34"/>
      <c r="AD35" s="40"/>
      <c r="AE35" s="29"/>
      <c r="AF35" s="29"/>
      <c r="AG35" s="29"/>
      <c r="AH35" s="34"/>
      <c r="AI35" s="43"/>
      <c r="AJ35" s="43"/>
      <c r="AK35" s="43"/>
      <c r="AL35" s="34"/>
      <c r="AM35" s="43"/>
      <c r="AN35" s="34"/>
      <c r="AO35" s="43"/>
      <c r="AP35" s="55"/>
      <c r="AQ35" s="34"/>
      <c r="AR35" s="37" t="str">
        <f t="shared" si="20"/>
        <v>not ok</v>
      </c>
      <c r="AS35" s="37" t="str">
        <f t="shared" ref="AS35:AS79" si="42">IF(AND(AP35="Paper factory without deinking",AQ35&lt;10),"ok","not ok")</f>
        <v>not ok</v>
      </c>
      <c r="AT35" s="37" t="str">
        <f t="shared" ref="AT35:AT79" si="43">IF(AND(AP35="Dried deinked
recovered paper (DIP)",AQ35&lt;25),"ok","not ok")</f>
        <v>not ok</v>
      </c>
      <c r="AU35" s="37" t="str">
        <f t="shared" ref="AU35" si="44">IF(AP35="","",IF(OR(AR35="ok",AS35="ok",AT35="ok"),"ok","not ok"))</f>
        <v/>
      </c>
      <c r="AV35" s="34"/>
      <c r="AW35" s="34"/>
      <c r="AX35" s="34"/>
      <c r="AY35" s="34"/>
      <c r="AZ35" s="34"/>
      <c r="BA35" s="34"/>
      <c r="BB35" s="34"/>
      <c r="BC35" s="34"/>
      <c r="BD35" s="34"/>
      <c r="BE35" s="49"/>
      <c r="BF35" s="34"/>
      <c r="BG35" s="49"/>
      <c r="BH35" s="34"/>
      <c r="BI35" s="46" t="str">
        <f>IF(AP35="","",BE35+BG35)</f>
        <v/>
      </c>
      <c r="BJ35" s="37" t="str">
        <f>IF(AND(AP35="Papierfabrik mit Deinking",BI35&lt;=4565),"ok","not ok")</f>
        <v>not ok</v>
      </c>
      <c r="BK35" s="37" t="str">
        <f>IF(AND(AP35="Papierfabrik ohne Deinking",BI35&lt;=2915),"ok","not ok")</f>
        <v>not ok</v>
      </c>
      <c r="BL35" s="37" t="str">
        <f>IF(AND(AP35="Getrockneter deinkter
 Altpapierstoff (DIP)",BI35&lt;=2035),"ok","not ok")</f>
        <v>not ok</v>
      </c>
      <c r="BM35" s="37" t="str">
        <f>IF(AP35="","",IF(OR(BJ35="ok",BK35="ok",BL35="ok"),"ok","not ok"))</f>
        <v/>
      </c>
      <c r="BN35" s="29"/>
      <c r="BO35" s="27"/>
      <c r="BP35" s="29"/>
      <c r="BQ35" s="27"/>
    </row>
    <row r="36" spans="1:69" s="8" customFormat="1" x14ac:dyDescent="0.25">
      <c r="A36" s="59"/>
      <c r="B36" s="62"/>
      <c r="C36" s="35"/>
      <c r="D36" s="35"/>
      <c r="E36" s="35"/>
      <c r="F36" s="56"/>
      <c r="G36" s="53"/>
      <c r="H36" s="53"/>
      <c r="I36" s="53"/>
      <c r="J36" s="53"/>
      <c r="K36" s="53"/>
      <c r="L36" s="65"/>
      <c r="M36" s="38"/>
      <c r="N36" s="38"/>
      <c r="O36" s="38"/>
      <c r="P36" s="38"/>
      <c r="Q36" s="35"/>
      <c r="R36" s="35"/>
      <c r="S36" s="35"/>
      <c r="T36" s="35"/>
      <c r="U36" s="41"/>
      <c r="V36" s="41"/>
      <c r="W36" s="25"/>
      <c r="X36" s="26"/>
      <c r="Y36" s="33"/>
      <c r="Z36" s="35"/>
      <c r="AA36" s="35"/>
      <c r="AB36" s="44"/>
      <c r="AC36" s="35"/>
      <c r="AD36" s="41"/>
      <c r="AE36" s="29"/>
      <c r="AF36" s="29"/>
      <c r="AG36" s="29"/>
      <c r="AH36" s="35"/>
      <c r="AI36" s="44"/>
      <c r="AJ36" s="44"/>
      <c r="AK36" s="44"/>
      <c r="AL36" s="35"/>
      <c r="AM36" s="44"/>
      <c r="AN36" s="35"/>
      <c r="AO36" s="44"/>
      <c r="AP36" s="56"/>
      <c r="AQ36" s="35"/>
      <c r="AR36" s="38"/>
      <c r="AS36" s="38"/>
      <c r="AT36" s="38"/>
      <c r="AU36" s="38"/>
      <c r="AV36" s="35"/>
      <c r="AW36" s="35"/>
      <c r="AX36" s="35"/>
      <c r="AY36" s="35"/>
      <c r="AZ36" s="35"/>
      <c r="BA36" s="35"/>
      <c r="BB36" s="35"/>
      <c r="BC36" s="35"/>
      <c r="BD36" s="35"/>
      <c r="BE36" s="50"/>
      <c r="BF36" s="35"/>
      <c r="BG36" s="50"/>
      <c r="BH36" s="35"/>
      <c r="BI36" s="47"/>
      <c r="BJ36" s="38"/>
      <c r="BK36" s="38"/>
      <c r="BL36" s="38"/>
      <c r="BM36" s="38"/>
      <c r="BN36" s="29"/>
      <c r="BO36" s="27"/>
      <c r="BP36" s="29"/>
      <c r="BQ36" s="27"/>
    </row>
    <row r="37" spans="1:69" s="8" customFormat="1" x14ac:dyDescent="0.25">
      <c r="A37" s="59"/>
      <c r="B37" s="62"/>
      <c r="C37" s="35"/>
      <c r="D37" s="35"/>
      <c r="E37" s="35"/>
      <c r="F37" s="56"/>
      <c r="G37" s="53"/>
      <c r="H37" s="53"/>
      <c r="I37" s="53"/>
      <c r="J37" s="53"/>
      <c r="K37" s="53"/>
      <c r="L37" s="65"/>
      <c r="M37" s="38"/>
      <c r="N37" s="38"/>
      <c r="O37" s="38"/>
      <c r="P37" s="38"/>
      <c r="Q37" s="35"/>
      <c r="R37" s="35"/>
      <c r="S37" s="35"/>
      <c r="T37" s="35"/>
      <c r="U37" s="41"/>
      <c r="V37" s="41"/>
      <c r="W37" s="25"/>
      <c r="X37" s="26"/>
      <c r="Y37" s="33"/>
      <c r="Z37" s="35"/>
      <c r="AA37" s="35"/>
      <c r="AB37" s="44"/>
      <c r="AC37" s="35"/>
      <c r="AD37" s="41"/>
      <c r="AE37" s="29"/>
      <c r="AF37" s="29"/>
      <c r="AG37" s="29"/>
      <c r="AH37" s="35"/>
      <c r="AI37" s="44"/>
      <c r="AJ37" s="44"/>
      <c r="AK37" s="44"/>
      <c r="AL37" s="35"/>
      <c r="AM37" s="44"/>
      <c r="AN37" s="35"/>
      <c r="AO37" s="44"/>
      <c r="AP37" s="56"/>
      <c r="AQ37" s="35"/>
      <c r="AR37" s="38"/>
      <c r="AS37" s="38"/>
      <c r="AT37" s="38"/>
      <c r="AU37" s="38"/>
      <c r="AV37" s="35"/>
      <c r="AW37" s="35"/>
      <c r="AX37" s="35"/>
      <c r="AY37" s="35"/>
      <c r="AZ37" s="35"/>
      <c r="BA37" s="35"/>
      <c r="BB37" s="35"/>
      <c r="BC37" s="35"/>
      <c r="BD37" s="35"/>
      <c r="BE37" s="50"/>
      <c r="BF37" s="35"/>
      <c r="BG37" s="50"/>
      <c r="BH37" s="35"/>
      <c r="BI37" s="47"/>
      <c r="BJ37" s="38"/>
      <c r="BK37" s="38"/>
      <c r="BL37" s="38"/>
      <c r="BM37" s="38"/>
      <c r="BN37" s="29"/>
      <c r="BO37" s="27"/>
      <c r="BP37" s="29"/>
      <c r="BQ37" s="27"/>
    </row>
    <row r="38" spans="1:69" s="8" customFormat="1" x14ac:dyDescent="0.25">
      <c r="A38" s="59"/>
      <c r="B38" s="62"/>
      <c r="C38" s="35"/>
      <c r="D38" s="35"/>
      <c r="E38" s="35"/>
      <c r="F38" s="56"/>
      <c r="G38" s="53"/>
      <c r="H38" s="53"/>
      <c r="I38" s="53"/>
      <c r="J38" s="53"/>
      <c r="K38" s="53"/>
      <c r="L38" s="65"/>
      <c r="M38" s="38"/>
      <c r="N38" s="38"/>
      <c r="O38" s="38"/>
      <c r="P38" s="38"/>
      <c r="Q38" s="35"/>
      <c r="R38" s="35"/>
      <c r="S38" s="35"/>
      <c r="T38" s="35"/>
      <c r="U38" s="41"/>
      <c r="V38" s="41"/>
      <c r="W38" s="25"/>
      <c r="X38" s="26"/>
      <c r="Y38" s="33"/>
      <c r="Z38" s="35"/>
      <c r="AA38" s="35"/>
      <c r="AB38" s="44"/>
      <c r="AC38" s="35"/>
      <c r="AD38" s="41"/>
      <c r="AE38" s="29"/>
      <c r="AF38" s="29"/>
      <c r="AG38" s="29"/>
      <c r="AH38" s="35"/>
      <c r="AI38" s="44"/>
      <c r="AJ38" s="44"/>
      <c r="AK38" s="44"/>
      <c r="AL38" s="35"/>
      <c r="AM38" s="44"/>
      <c r="AN38" s="35"/>
      <c r="AO38" s="44"/>
      <c r="AP38" s="56"/>
      <c r="AQ38" s="35"/>
      <c r="AR38" s="38"/>
      <c r="AS38" s="38"/>
      <c r="AT38" s="38"/>
      <c r="AU38" s="38"/>
      <c r="AV38" s="35"/>
      <c r="AW38" s="35"/>
      <c r="AX38" s="35"/>
      <c r="AY38" s="35"/>
      <c r="AZ38" s="35"/>
      <c r="BA38" s="35"/>
      <c r="BB38" s="35"/>
      <c r="BC38" s="35"/>
      <c r="BD38" s="35"/>
      <c r="BE38" s="50"/>
      <c r="BF38" s="35"/>
      <c r="BG38" s="50"/>
      <c r="BH38" s="35"/>
      <c r="BI38" s="47"/>
      <c r="BJ38" s="38"/>
      <c r="BK38" s="38"/>
      <c r="BL38" s="38"/>
      <c r="BM38" s="38"/>
      <c r="BN38" s="29"/>
      <c r="BO38" s="27"/>
      <c r="BP38" s="29"/>
      <c r="BQ38" s="27"/>
    </row>
    <row r="39" spans="1:69" s="8" customFormat="1" x14ac:dyDescent="0.25">
      <c r="A39" s="60"/>
      <c r="B39" s="63"/>
      <c r="C39" s="36"/>
      <c r="D39" s="36"/>
      <c r="E39" s="36"/>
      <c r="F39" s="57"/>
      <c r="G39" s="54"/>
      <c r="H39" s="54"/>
      <c r="I39" s="54"/>
      <c r="J39" s="54"/>
      <c r="K39" s="54"/>
      <c r="L39" s="66"/>
      <c r="M39" s="39"/>
      <c r="N39" s="39"/>
      <c r="O39" s="39"/>
      <c r="P39" s="39"/>
      <c r="Q39" s="36"/>
      <c r="R39" s="36"/>
      <c r="S39" s="36"/>
      <c r="T39" s="36"/>
      <c r="U39" s="42"/>
      <c r="V39" s="42"/>
      <c r="W39" s="25"/>
      <c r="X39" s="26"/>
      <c r="Y39" s="33"/>
      <c r="Z39" s="36"/>
      <c r="AA39" s="36"/>
      <c r="AB39" s="45"/>
      <c r="AC39" s="36"/>
      <c r="AD39" s="42"/>
      <c r="AE39" s="29"/>
      <c r="AF39" s="29"/>
      <c r="AG39" s="29"/>
      <c r="AH39" s="36"/>
      <c r="AI39" s="45"/>
      <c r="AJ39" s="45"/>
      <c r="AK39" s="45"/>
      <c r="AL39" s="36"/>
      <c r="AM39" s="45"/>
      <c r="AN39" s="36"/>
      <c r="AO39" s="45"/>
      <c r="AP39" s="57"/>
      <c r="AQ39" s="36"/>
      <c r="AR39" s="39"/>
      <c r="AS39" s="39"/>
      <c r="AT39" s="39"/>
      <c r="AU39" s="39"/>
      <c r="AV39" s="36"/>
      <c r="AW39" s="36"/>
      <c r="AX39" s="36"/>
      <c r="AY39" s="36"/>
      <c r="AZ39" s="36"/>
      <c r="BA39" s="36"/>
      <c r="BB39" s="36"/>
      <c r="BC39" s="36"/>
      <c r="BD39" s="36"/>
      <c r="BE39" s="51"/>
      <c r="BF39" s="36"/>
      <c r="BG39" s="51"/>
      <c r="BH39" s="36"/>
      <c r="BI39" s="48"/>
      <c r="BJ39" s="39"/>
      <c r="BK39" s="39"/>
      <c r="BL39" s="39"/>
      <c r="BM39" s="39"/>
      <c r="BN39" s="29"/>
      <c r="BO39" s="27"/>
      <c r="BP39" s="29"/>
      <c r="BQ39" s="27"/>
    </row>
    <row r="40" spans="1:69" s="8" customFormat="1" x14ac:dyDescent="0.25">
      <c r="A40" s="58">
        <v>8</v>
      </c>
      <c r="B40" s="61"/>
      <c r="C40" s="34"/>
      <c r="D40" s="34"/>
      <c r="E40" s="34"/>
      <c r="F40" s="55"/>
      <c r="G40" s="52"/>
      <c r="H40" s="52"/>
      <c r="I40" s="52"/>
      <c r="J40" s="52"/>
      <c r="K40" s="52"/>
      <c r="L40" s="64">
        <f>SUM(G40:K44)</f>
        <v>0</v>
      </c>
      <c r="M40" s="37" t="str">
        <f t="shared" ref="M40:M79" si="45">IF(F40="","",IF(AND(F40="Crepe sanitary paper",I40&lt;=0.2),"ok","not ok"))</f>
        <v/>
      </c>
      <c r="N40" s="37" t="str">
        <f t="shared" ref="N40:N79" si="46">IF(F40="","",IF(AND(F40="Sanitary paper for food contact",I40&lt;=0.5),"ok","not ok"))</f>
        <v/>
      </c>
      <c r="O40" s="37" t="str">
        <f t="shared" ref="O40:O79" si="47">IF(F40="","",IF(AND(F40="Other sanitary paper",I40&lt;=0.35),"ok","not ok"))</f>
        <v/>
      </c>
      <c r="P40" s="37" t="str">
        <f t="shared" ref="P40" si="48">IF(F40="","",IF(OR(M40="ok",N40="ok",O40="ok"),"ok","not ok"))</f>
        <v/>
      </c>
      <c r="Q40" s="34"/>
      <c r="R40" s="34"/>
      <c r="S40" s="34"/>
      <c r="T40" s="34"/>
      <c r="U40" s="40"/>
      <c r="V40" s="40"/>
      <c r="W40" s="25"/>
      <c r="X40" s="26"/>
      <c r="Y40" s="33"/>
      <c r="Z40" s="34"/>
      <c r="AA40" s="34"/>
      <c r="AB40" s="43"/>
      <c r="AC40" s="34"/>
      <c r="AD40" s="40"/>
      <c r="AE40" s="29"/>
      <c r="AF40" s="29"/>
      <c r="AG40" s="29"/>
      <c r="AH40" s="34"/>
      <c r="AI40" s="43"/>
      <c r="AJ40" s="43"/>
      <c r="AK40" s="43"/>
      <c r="AL40" s="34"/>
      <c r="AM40" s="43"/>
      <c r="AN40" s="34"/>
      <c r="AO40" s="43"/>
      <c r="AP40" s="55"/>
      <c r="AQ40" s="34"/>
      <c r="AR40" s="37" t="str">
        <f t="shared" si="20"/>
        <v>not ok</v>
      </c>
      <c r="AS40" s="37" t="str">
        <f t="shared" ref="AS40:AS79" si="49">IF(AND(AP40="Paper factory without deinking",AQ40&lt;10),"ok","not ok")</f>
        <v>not ok</v>
      </c>
      <c r="AT40" s="37" t="str">
        <f t="shared" ref="AT40:AT79" si="50">IF(AND(AP40="Dried deinked
recovered paper (DIP)",AQ40&lt;25),"ok","not ok")</f>
        <v>not ok</v>
      </c>
      <c r="AU40" s="37" t="str">
        <f t="shared" ref="AU40" si="51">IF(AP40="","",IF(OR(AR40="ok",AS40="ok",AT40="ok"),"ok","not ok"))</f>
        <v/>
      </c>
      <c r="AV40" s="34"/>
      <c r="AW40" s="34"/>
      <c r="AX40" s="34"/>
      <c r="AY40" s="34"/>
      <c r="AZ40" s="34"/>
      <c r="BA40" s="34"/>
      <c r="BB40" s="34"/>
      <c r="BC40" s="34"/>
      <c r="BD40" s="34"/>
      <c r="BE40" s="49"/>
      <c r="BF40" s="34"/>
      <c r="BG40" s="49"/>
      <c r="BH40" s="34"/>
      <c r="BI40" s="46" t="str">
        <f>IF(AP40="","",BE40+BG40)</f>
        <v/>
      </c>
      <c r="BJ40" s="37" t="str">
        <f>IF(AND(AP40="Papierfabrik mit Deinking",BI40&lt;=4565),"ok","not ok")</f>
        <v>not ok</v>
      </c>
      <c r="BK40" s="37" t="str">
        <f>IF(AND(AP40="Papierfabrik ohne Deinking",BI40&lt;=2915),"ok","not ok")</f>
        <v>not ok</v>
      </c>
      <c r="BL40" s="37" t="str">
        <f>IF(AND(AP40="Getrockneter deinkter
 Altpapierstoff (DIP)",BI40&lt;=2035),"ok","not ok")</f>
        <v>not ok</v>
      </c>
      <c r="BM40" s="37" t="str">
        <f>IF(AP40="","",IF(OR(BJ40="ok",BK40="ok",BL40="ok"),"ok","not ok"))</f>
        <v/>
      </c>
      <c r="BN40" s="29"/>
      <c r="BO40" s="27"/>
      <c r="BP40" s="29"/>
      <c r="BQ40" s="27"/>
    </row>
    <row r="41" spans="1:69" s="8" customFormat="1" x14ac:dyDescent="0.25">
      <c r="A41" s="59"/>
      <c r="B41" s="62"/>
      <c r="C41" s="35"/>
      <c r="D41" s="35"/>
      <c r="E41" s="35"/>
      <c r="F41" s="56"/>
      <c r="G41" s="53"/>
      <c r="H41" s="53"/>
      <c r="I41" s="53"/>
      <c r="J41" s="53"/>
      <c r="K41" s="53"/>
      <c r="L41" s="65"/>
      <c r="M41" s="38"/>
      <c r="N41" s="38"/>
      <c r="O41" s="38"/>
      <c r="P41" s="38"/>
      <c r="Q41" s="35"/>
      <c r="R41" s="35"/>
      <c r="S41" s="35"/>
      <c r="T41" s="35"/>
      <c r="U41" s="41"/>
      <c r="V41" s="41"/>
      <c r="W41" s="25"/>
      <c r="X41" s="26"/>
      <c r="Y41" s="33"/>
      <c r="Z41" s="35"/>
      <c r="AA41" s="35"/>
      <c r="AB41" s="44"/>
      <c r="AC41" s="35"/>
      <c r="AD41" s="41"/>
      <c r="AE41" s="29"/>
      <c r="AF41" s="29"/>
      <c r="AG41" s="29"/>
      <c r="AH41" s="35"/>
      <c r="AI41" s="44"/>
      <c r="AJ41" s="44"/>
      <c r="AK41" s="44"/>
      <c r="AL41" s="35"/>
      <c r="AM41" s="44"/>
      <c r="AN41" s="35"/>
      <c r="AO41" s="44"/>
      <c r="AP41" s="56"/>
      <c r="AQ41" s="35"/>
      <c r="AR41" s="38"/>
      <c r="AS41" s="38"/>
      <c r="AT41" s="38"/>
      <c r="AU41" s="38"/>
      <c r="AV41" s="35"/>
      <c r="AW41" s="35"/>
      <c r="AX41" s="35"/>
      <c r="AY41" s="35"/>
      <c r="AZ41" s="35"/>
      <c r="BA41" s="35"/>
      <c r="BB41" s="35"/>
      <c r="BC41" s="35"/>
      <c r="BD41" s="35"/>
      <c r="BE41" s="50"/>
      <c r="BF41" s="35"/>
      <c r="BG41" s="50"/>
      <c r="BH41" s="35"/>
      <c r="BI41" s="47"/>
      <c r="BJ41" s="38"/>
      <c r="BK41" s="38"/>
      <c r="BL41" s="38"/>
      <c r="BM41" s="38"/>
      <c r="BN41" s="29"/>
      <c r="BO41" s="27"/>
      <c r="BP41" s="29"/>
      <c r="BQ41" s="27"/>
    </row>
    <row r="42" spans="1:69" s="8" customFormat="1" x14ac:dyDescent="0.25">
      <c r="A42" s="59"/>
      <c r="B42" s="62"/>
      <c r="C42" s="35"/>
      <c r="D42" s="35"/>
      <c r="E42" s="35"/>
      <c r="F42" s="56"/>
      <c r="G42" s="53"/>
      <c r="H42" s="53"/>
      <c r="I42" s="53"/>
      <c r="J42" s="53"/>
      <c r="K42" s="53"/>
      <c r="L42" s="65"/>
      <c r="M42" s="38"/>
      <c r="N42" s="38"/>
      <c r="O42" s="38"/>
      <c r="P42" s="38"/>
      <c r="Q42" s="35"/>
      <c r="R42" s="35"/>
      <c r="S42" s="35"/>
      <c r="T42" s="35"/>
      <c r="U42" s="41"/>
      <c r="V42" s="41"/>
      <c r="W42" s="25"/>
      <c r="X42" s="26"/>
      <c r="Y42" s="33"/>
      <c r="Z42" s="35"/>
      <c r="AA42" s="35"/>
      <c r="AB42" s="44"/>
      <c r="AC42" s="35"/>
      <c r="AD42" s="41"/>
      <c r="AE42" s="29"/>
      <c r="AF42" s="29"/>
      <c r="AG42" s="29"/>
      <c r="AH42" s="35"/>
      <c r="AI42" s="44"/>
      <c r="AJ42" s="44"/>
      <c r="AK42" s="44"/>
      <c r="AL42" s="35"/>
      <c r="AM42" s="44"/>
      <c r="AN42" s="35"/>
      <c r="AO42" s="44"/>
      <c r="AP42" s="56"/>
      <c r="AQ42" s="35"/>
      <c r="AR42" s="38"/>
      <c r="AS42" s="38"/>
      <c r="AT42" s="38"/>
      <c r="AU42" s="38"/>
      <c r="AV42" s="35"/>
      <c r="AW42" s="35"/>
      <c r="AX42" s="35"/>
      <c r="AY42" s="35"/>
      <c r="AZ42" s="35"/>
      <c r="BA42" s="35"/>
      <c r="BB42" s="35"/>
      <c r="BC42" s="35"/>
      <c r="BD42" s="35"/>
      <c r="BE42" s="50"/>
      <c r="BF42" s="35"/>
      <c r="BG42" s="50"/>
      <c r="BH42" s="35"/>
      <c r="BI42" s="47"/>
      <c r="BJ42" s="38"/>
      <c r="BK42" s="38"/>
      <c r="BL42" s="38"/>
      <c r="BM42" s="38"/>
      <c r="BN42" s="29"/>
      <c r="BO42" s="27"/>
      <c r="BP42" s="29"/>
      <c r="BQ42" s="27"/>
    </row>
    <row r="43" spans="1:69" s="8" customFormat="1" x14ac:dyDescent="0.25">
      <c r="A43" s="59"/>
      <c r="B43" s="62"/>
      <c r="C43" s="35"/>
      <c r="D43" s="35"/>
      <c r="E43" s="35"/>
      <c r="F43" s="56"/>
      <c r="G43" s="53"/>
      <c r="H43" s="53"/>
      <c r="I43" s="53"/>
      <c r="J43" s="53"/>
      <c r="K43" s="53"/>
      <c r="L43" s="65"/>
      <c r="M43" s="38"/>
      <c r="N43" s="38"/>
      <c r="O43" s="38"/>
      <c r="P43" s="38"/>
      <c r="Q43" s="35"/>
      <c r="R43" s="35"/>
      <c r="S43" s="35"/>
      <c r="T43" s="35"/>
      <c r="U43" s="41"/>
      <c r="V43" s="41"/>
      <c r="W43" s="25"/>
      <c r="X43" s="26"/>
      <c r="Y43" s="33"/>
      <c r="Z43" s="35"/>
      <c r="AA43" s="35"/>
      <c r="AB43" s="44"/>
      <c r="AC43" s="35"/>
      <c r="AD43" s="41"/>
      <c r="AE43" s="29"/>
      <c r="AF43" s="29"/>
      <c r="AG43" s="29"/>
      <c r="AH43" s="35"/>
      <c r="AI43" s="44"/>
      <c r="AJ43" s="44"/>
      <c r="AK43" s="44"/>
      <c r="AL43" s="35"/>
      <c r="AM43" s="44"/>
      <c r="AN43" s="35"/>
      <c r="AO43" s="44"/>
      <c r="AP43" s="56"/>
      <c r="AQ43" s="35"/>
      <c r="AR43" s="38"/>
      <c r="AS43" s="38"/>
      <c r="AT43" s="38"/>
      <c r="AU43" s="38"/>
      <c r="AV43" s="35"/>
      <c r="AW43" s="35"/>
      <c r="AX43" s="35"/>
      <c r="AY43" s="35"/>
      <c r="AZ43" s="35"/>
      <c r="BA43" s="35"/>
      <c r="BB43" s="35"/>
      <c r="BC43" s="35"/>
      <c r="BD43" s="35"/>
      <c r="BE43" s="50"/>
      <c r="BF43" s="35"/>
      <c r="BG43" s="50"/>
      <c r="BH43" s="35"/>
      <c r="BI43" s="47"/>
      <c r="BJ43" s="38"/>
      <c r="BK43" s="38"/>
      <c r="BL43" s="38"/>
      <c r="BM43" s="38"/>
      <c r="BN43" s="29"/>
      <c r="BO43" s="27"/>
      <c r="BP43" s="29"/>
      <c r="BQ43" s="27"/>
    </row>
    <row r="44" spans="1:69" s="8" customFormat="1" x14ac:dyDescent="0.25">
      <c r="A44" s="60"/>
      <c r="B44" s="63"/>
      <c r="C44" s="36"/>
      <c r="D44" s="36"/>
      <c r="E44" s="36"/>
      <c r="F44" s="57"/>
      <c r="G44" s="54"/>
      <c r="H44" s="54"/>
      <c r="I44" s="54"/>
      <c r="J44" s="54"/>
      <c r="K44" s="54"/>
      <c r="L44" s="66"/>
      <c r="M44" s="39"/>
      <c r="N44" s="39"/>
      <c r="O44" s="39"/>
      <c r="P44" s="39"/>
      <c r="Q44" s="36"/>
      <c r="R44" s="36"/>
      <c r="S44" s="36"/>
      <c r="T44" s="36"/>
      <c r="U44" s="42"/>
      <c r="V44" s="42"/>
      <c r="W44" s="25"/>
      <c r="X44" s="26"/>
      <c r="Y44" s="33"/>
      <c r="Z44" s="36"/>
      <c r="AA44" s="36"/>
      <c r="AB44" s="45"/>
      <c r="AC44" s="36"/>
      <c r="AD44" s="42"/>
      <c r="AE44" s="29"/>
      <c r="AF44" s="29"/>
      <c r="AG44" s="29"/>
      <c r="AH44" s="36"/>
      <c r="AI44" s="45"/>
      <c r="AJ44" s="45"/>
      <c r="AK44" s="45"/>
      <c r="AL44" s="36"/>
      <c r="AM44" s="45"/>
      <c r="AN44" s="36"/>
      <c r="AO44" s="45"/>
      <c r="AP44" s="57"/>
      <c r="AQ44" s="36"/>
      <c r="AR44" s="39"/>
      <c r="AS44" s="39"/>
      <c r="AT44" s="39"/>
      <c r="AU44" s="39"/>
      <c r="AV44" s="36"/>
      <c r="AW44" s="36"/>
      <c r="AX44" s="36"/>
      <c r="AY44" s="36"/>
      <c r="AZ44" s="36"/>
      <c r="BA44" s="36"/>
      <c r="BB44" s="36"/>
      <c r="BC44" s="36"/>
      <c r="BD44" s="36"/>
      <c r="BE44" s="51"/>
      <c r="BF44" s="36"/>
      <c r="BG44" s="51"/>
      <c r="BH44" s="36"/>
      <c r="BI44" s="48"/>
      <c r="BJ44" s="39"/>
      <c r="BK44" s="39"/>
      <c r="BL44" s="39"/>
      <c r="BM44" s="39"/>
      <c r="BN44" s="29"/>
      <c r="BO44" s="27"/>
      <c r="BP44" s="29"/>
      <c r="BQ44" s="27"/>
    </row>
    <row r="45" spans="1:69" s="8" customFormat="1" x14ac:dyDescent="0.25">
      <c r="A45" s="58">
        <v>9</v>
      </c>
      <c r="B45" s="61"/>
      <c r="C45" s="34"/>
      <c r="D45" s="34"/>
      <c r="E45" s="34"/>
      <c r="F45" s="55"/>
      <c r="G45" s="52"/>
      <c r="H45" s="52"/>
      <c r="I45" s="52"/>
      <c r="J45" s="52"/>
      <c r="K45" s="52"/>
      <c r="L45" s="64">
        <f>SUM(G45:K49)</f>
        <v>0</v>
      </c>
      <c r="M45" s="37" t="str">
        <f t="shared" ref="M45:M79" si="52">IF(F45="","",IF(AND(F45="Crepe sanitary paper",I45&lt;=0.2),"ok","not ok"))</f>
        <v/>
      </c>
      <c r="N45" s="37" t="str">
        <f t="shared" ref="N45:N79" si="53">IF(F45="","",IF(AND(F45="Sanitary paper for food contact",I45&lt;=0.5),"ok","not ok"))</f>
        <v/>
      </c>
      <c r="O45" s="37" t="str">
        <f t="shared" ref="O45:O79" si="54">IF(F45="","",IF(AND(F45="Other sanitary paper",I45&lt;=0.35),"ok","not ok"))</f>
        <v/>
      </c>
      <c r="P45" s="37" t="str">
        <f t="shared" ref="P45" si="55">IF(F45="","",IF(OR(M45="ok",N45="ok",O45="ok"),"ok","not ok"))</f>
        <v/>
      </c>
      <c r="Q45" s="34"/>
      <c r="R45" s="34"/>
      <c r="S45" s="34"/>
      <c r="T45" s="34"/>
      <c r="U45" s="40"/>
      <c r="V45" s="40"/>
      <c r="W45" s="25"/>
      <c r="X45" s="26"/>
      <c r="Y45" s="33"/>
      <c r="Z45" s="34"/>
      <c r="AA45" s="34"/>
      <c r="AB45" s="43"/>
      <c r="AC45" s="34"/>
      <c r="AD45" s="40"/>
      <c r="AE45" s="29"/>
      <c r="AF45" s="29"/>
      <c r="AG45" s="29"/>
      <c r="AH45" s="34"/>
      <c r="AI45" s="43"/>
      <c r="AJ45" s="43"/>
      <c r="AK45" s="43"/>
      <c r="AL45" s="34"/>
      <c r="AM45" s="43"/>
      <c r="AN45" s="34"/>
      <c r="AO45" s="43"/>
      <c r="AP45" s="55"/>
      <c r="AQ45" s="34"/>
      <c r="AR45" s="37" t="str">
        <f t="shared" si="20"/>
        <v>not ok</v>
      </c>
      <c r="AS45" s="37" t="str">
        <f t="shared" ref="AS45:AS79" si="56">IF(AND(AP45="Paper factory without deinking",AQ45&lt;10),"ok","not ok")</f>
        <v>not ok</v>
      </c>
      <c r="AT45" s="37" t="str">
        <f t="shared" ref="AT45:AT79" si="57">IF(AND(AP45="Dried deinked
recovered paper (DIP)",AQ45&lt;25),"ok","not ok")</f>
        <v>not ok</v>
      </c>
      <c r="AU45" s="37" t="str">
        <f t="shared" ref="AU45" si="58">IF(AP45="","",IF(OR(AR45="ok",AS45="ok",AT45="ok"),"ok","not ok"))</f>
        <v/>
      </c>
      <c r="AV45" s="34"/>
      <c r="AW45" s="34"/>
      <c r="AX45" s="34"/>
      <c r="AY45" s="34"/>
      <c r="AZ45" s="34"/>
      <c r="BA45" s="34"/>
      <c r="BB45" s="34"/>
      <c r="BC45" s="34"/>
      <c r="BD45" s="34"/>
      <c r="BE45" s="49"/>
      <c r="BF45" s="34"/>
      <c r="BG45" s="49"/>
      <c r="BH45" s="34"/>
      <c r="BI45" s="46" t="str">
        <f>IF(AP45="","",BE45+BG45)</f>
        <v/>
      </c>
      <c r="BJ45" s="37" t="str">
        <f>IF(AND(AP45="Papierfabrik mit Deinking",BI45&lt;=4565),"ok","not ok")</f>
        <v>not ok</v>
      </c>
      <c r="BK45" s="37" t="str">
        <f>IF(AND(AP45="Papierfabrik ohne Deinking",BI45&lt;=2915),"ok","not ok")</f>
        <v>not ok</v>
      </c>
      <c r="BL45" s="37" t="str">
        <f>IF(AND(AP45="Getrockneter deinkter
 Altpapierstoff (DIP)",BI45&lt;=2035),"ok","not ok")</f>
        <v>not ok</v>
      </c>
      <c r="BM45" s="37" t="str">
        <f>IF(AP45="","",IF(OR(BJ45="ok",BK45="ok",BL45="ok"),"ok","not ok"))</f>
        <v/>
      </c>
      <c r="BN45" s="29"/>
      <c r="BO45" s="27"/>
      <c r="BP45" s="29"/>
      <c r="BQ45" s="27"/>
    </row>
    <row r="46" spans="1:69" s="8" customFormat="1" x14ac:dyDescent="0.25">
      <c r="A46" s="59"/>
      <c r="B46" s="62"/>
      <c r="C46" s="35"/>
      <c r="D46" s="35"/>
      <c r="E46" s="35"/>
      <c r="F46" s="56"/>
      <c r="G46" s="53"/>
      <c r="H46" s="53"/>
      <c r="I46" s="53"/>
      <c r="J46" s="53"/>
      <c r="K46" s="53"/>
      <c r="L46" s="65"/>
      <c r="M46" s="38"/>
      <c r="N46" s="38"/>
      <c r="O46" s="38"/>
      <c r="P46" s="38"/>
      <c r="Q46" s="35"/>
      <c r="R46" s="35"/>
      <c r="S46" s="35"/>
      <c r="T46" s="35"/>
      <c r="U46" s="41"/>
      <c r="V46" s="41"/>
      <c r="W46" s="25"/>
      <c r="X46" s="26"/>
      <c r="Y46" s="33"/>
      <c r="Z46" s="35"/>
      <c r="AA46" s="35"/>
      <c r="AB46" s="44"/>
      <c r="AC46" s="35"/>
      <c r="AD46" s="41"/>
      <c r="AE46" s="29"/>
      <c r="AF46" s="29"/>
      <c r="AG46" s="29"/>
      <c r="AH46" s="35"/>
      <c r="AI46" s="44"/>
      <c r="AJ46" s="44"/>
      <c r="AK46" s="44"/>
      <c r="AL46" s="35"/>
      <c r="AM46" s="44"/>
      <c r="AN46" s="35"/>
      <c r="AO46" s="44"/>
      <c r="AP46" s="56"/>
      <c r="AQ46" s="35"/>
      <c r="AR46" s="38"/>
      <c r="AS46" s="38"/>
      <c r="AT46" s="38"/>
      <c r="AU46" s="38"/>
      <c r="AV46" s="35"/>
      <c r="AW46" s="35"/>
      <c r="AX46" s="35"/>
      <c r="AY46" s="35"/>
      <c r="AZ46" s="35"/>
      <c r="BA46" s="35"/>
      <c r="BB46" s="35"/>
      <c r="BC46" s="35"/>
      <c r="BD46" s="35"/>
      <c r="BE46" s="50"/>
      <c r="BF46" s="35"/>
      <c r="BG46" s="50"/>
      <c r="BH46" s="35"/>
      <c r="BI46" s="47"/>
      <c r="BJ46" s="38"/>
      <c r="BK46" s="38"/>
      <c r="BL46" s="38"/>
      <c r="BM46" s="38"/>
      <c r="BN46" s="29"/>
      <c r="BO46" s="27"/>
      <c r="BP46" s="29"/>
      <c r="BQ46" s="27"/>
    </row>
    <row r="47" spans="1:69" s="8" customFormat="1" x14ac:dyDescent="0.25">
      <c r="A47" s="59"/>
      <c r="B47" s="62"/>
      <c r="C47" s="35"/>
      <c r="D47" s="35"/>
      <c r="E47" s="35"/>
      <c r="F47" s="56"/>
      <c r="G47" s="53"/>
      <c r="H47" s="53"/>
      <c r="I47" s="53"/>
      <c r="J47" s="53"/>
      <c r="K47" s="53"/>
      <c r="L47" s="65"/>
      <c r="M47" s="38"/>
      <c r="N47" s="38"/>
      <c r="O47" s="38"/>
      <c r="P47" s="38"/>
      <c r="Q47" s="35"/>
      <c r="R47" s="35"/>
      <c r="S47" s="35"/>
      <c r="T47" s="35"/>
      <c r="U47" s="41"/>
      <c r="V47" s="41"/>
      <c r="W47" s="25"/>
      <c r="X47" s="26"/>
      <c r="Y47" s="33"/>
      <c r="Z47" s="35"/>
      <c r="AA47" s="35"/>
      <c r="AB47" s="44"/>
      <c r="AC47" s="35"/>
      <c r="AD47" s="41"/>
      <c r="AE47" s="29"/>
      <c r="AF47" s="29"/>
      <c r="AG47" s="29"/>
      <c r="AH47" s="35"/>
      <c r="AI47" s="44"/>
      <c r="AJ47" s="44"/>
      <c r="AK47" s="44"/>
      <c r="AL47" s="35"/>
      <c r="AM47" s="44"/>
      <c r="AN47" s="35"/>
      <c r="AO47" s="44"/>
      <c r="AP47" s="56"/>
      <c r="AQ47" s="35"/>
      <c r="AR47" s="38"/>
      <c r="AS47" s="38"/>
      <c r="AT47" s="38"/>
      <c r="AU47" s="38"/>
      <c r="AV47" s="35"/>
      <c r="AW47" s="35"/>
      <c r="AX47" s="35"/>
      <c r="AY47" s="35"/>
      <c r="AZ47" s="35"/>
      <c r="BA47" s="35"/>
      <c r="BB47" s="35"/>
      <c r="BC47" s="35"/>
      <c r="BD47" s="35"/>
      <c r="BE47" s="50"/>
      <c r="BF47" s="35"/>
      <c r="BG47" s="50"/>
      <c r="BH47" s="35"/>
      <c r="BI47" s="47"/>
      <c r="BJ47" s="38"/>
      <c r="BK47" s="38"/>
      <c r="BL47" s="38"/>
      <c r="BM47" s="38"/>
      <c r="BN47" s="29"/>
      <c r="BO47" s="27"/>
      <c r="BP47" s="29"/>
      <c r="BQ47" s="27"/>
    </row>
    <row r="48" spans="1:69" s="8" customFormat="1" x14ac:dyDescent="0.25">
      <c r="A48" s="59"/>
      <c r="B48" s="62"/>
      <c r="C48" s="35"/>
      <c r="D48" s="35"/>
      <c r="E48" s="35"/>
      <c r="F48" s="56"/>
      <c r="G48" s="53"/>
      <c r="H48" s="53"/>
      <c r="I48" s="53"/>
      <c r="J48" s="53"/>
      <c r="K48" s="53"/>
      <c r="L48" s="65"/>
      <c r="M48" s="38"/>
      <c r="N48" s="38"/>
      <c r="O48" s="38"/>
      <c r="P48" s="38"/>
      <c r="Q48" s="35"/>
      <c r="R48" s="35"/>
      <c r="S48" s="35"/>
      <c r="T48" s="35"/>
      <c r="U48" s="41"/>
      <c r="V48" s="41"/>
      <c r="W48" s="25"/>
      <c r="X48" s="26"/>
      <c r="Y48" s="33"/>
      <c r="Z48" s="35"/>
      <c r="AA48" s="35"/>
      <c r="AB48" s="44"/>
      <c r="AC48" s="35"/>
      <c r="AD48" s="41"/>
      <c r="AE48" s="29"/>
      <c r="AF48" s="29"/>
      <c r="AG48" s="29"/>
      <c r="AH48" s="35"/>
      <c r="AI48" s="44"/>
      <c r="AJ48" s="44"/>
      <c r="AK48" s="44"/>
      <c r="AL48" s="35"/>
      <c r="AM48" s="44"/>
      <c r="AN48" s="35"/>
      <c r="AO48" s="44"/>
      <c r="AP48" s="56"/>
      <c r="AQ48" s="35"/>
      <c r="AR48" s="38"/>
      <c r="AS48" s="38"/>
      <c r="AT48" s="38"/>
      <c r="AU48" s="38"/>
      <c r="AV48" s="35"/>
      <c r="AW48" s="35"/>
      <c r="AX48" s="35"/>
      <c r="AY48" s="35"/>
      <c r="AZ48" s="35"/>
      <c r="BA48" s="35"/>
      <c r="BB48" s="35"/>
      <c r="BC48" s="35"/>
      <c r="BD48" s="35"/>
      <c r="BE48" s="50"/>
      <c r="BF48" s="35"/>
      <c r="BG48" s="50"/>
      <c r="BH48" s="35"/>
      <c r="BI48" s="47"/>
      <c r="BJ48" s="38"/>
      <c r="BK48" s="38"/>
      <c r="BL48" s="38"/>
      <c r="BM48" s="38"/>
      <c r="BN48" s="29"/>
      <c r="BO48" s="27"/>
      <c r="BP48" s="29"/>
      <c r="BQ48" s="27"/>
    </row>
    <row r="49" spans="1:69" s="8" customFormat="1" x14ac:dyDescent="0.25">
      <c r="A49" s="60"/>
      <c r="B49" s="63"/>
      <c r="C49" s="36"/>
      <c r="D49" s="36"/>
      <c r="E49" s="36"/>
      <c r="F49" s="57"/>
      <c r="G49" s="54"/>
      <c r="H49" s="54"/>
      <c r="I49" s="54"/>
      <c r="J49" s="54"/>
      <c r="K49" s="54"/>
      <c r="L49" s="66"/>
      <c r="M49" s="39"/>
      <c r="N49" s="39"/>
      <c r="O49" s="39"/>
      <c r="P49" s="39"/>
      <c r="Q49" s="36"/>
      <c r="R49" s="36"/>
      <c r="S49" s="36"/>
      <c r="T49" s="36"/>
      <c r="U49" s="42"/>
      <c r="V49" s="42"/>
      <c r="W49" s="25"/>
      <c r="X49" s="26"/>
      <c r="Y49" s="33"/>
      <c r="Z49" s="36"/>
      <c r="AA49" s="36"/>
      <c r="AB49" s="45"/>
      <c r="AC49" s="36"/>
      <c r="AD49" s="42"/>
      <c r="AE49" s="29"/>
      <c r="AF49" s="29"/>
      <c r="AG49" s="29"/>
      <c r="AH49" s="36"/>
      <c r="AI49" s="45"/>
      <c r="AJ49" s="45"/>
      <c r="AK49" s="45"/>
      <c r="AL49" s="36"/>
      <c r="AM49" s="45"/>
      <c r="AN49" s="36"/>
      <c r="AO49" s="45"/>
      <c r="AP49" s="57"/>
      <c r="AQ49" s="36"/>
      <c r="AR49" s="39"/>
      <c r="AS49" s="39"/>
      <c r="AT49" s="39"/>
      <c r="AU49" s="39"/>
      <c r="AV49" s="36"/>
      <c r="AW49" s="36"/>
      <c r="AX49" s="36"/>
      <c r="AY49" s="36"/>
      <c r="AZ49" s="36"/>
      <c r="BA49" s="36"/>
      <c r="BB49" s="36"/>
      <c r="BC49" s="36"/>
      <c r="BD49" s="36"/>
      <c r="BE49" s="51"/>
      <c r="BF49" s="36"/>
      <c r="BG49" s="51"/>
      <c r="BH49" s="36"/>
      <c r="BI49" s="48"/>
      <c r="BJ49" s="39"/>
      <c r="BK49" s="39"/>
      <c r="BL49" s="39"/>
      <c r="BM49" s="39"/>
      <c r="BN49" s="29"/>
      <c r="BO49" s="27"/>
      <c r="BP49" s="29"/>
      <c r="BQ49" s="27"/>
    </row>
    <row r="50" spans="1:69" s="8" customFormat="1" x14ac:dyDescent="0.25">
      <c r="A50" s="58">
        <v>10</v>
      </c>
      <c r="B50" s="61"/>
      <c r="C50" s="34"/>
      <c r="D50" s="34"/>
      <c r="E50" s="34"/>
      <c r="F50" s="55"/>
      <c r="G50" s="52"/>
      <c r="H50" s="52"/>
      <c r="I50" s="52"/>
      <c r="J50" s="52"/>
      <c r="K50" s="52"/>
      <c r="L50" s="64">
        <f>SUM(G50:K54)</f>
        <v>0</v>
      </c>
      <c r="M50" s="37" t="str">
        <f t="shared" ref="M50:M79" si="59">IF(F50="","",IF(AND(F50="Crepe sanitary paper",I50&lt;=0.2),"ok","not ok"))</f>
        <v/>
      </c>
      <c r="N50" s="37" t="str">
        <f t="shared" ref="N50:N79" si="60">IF(F50="","",IF(AND(F50="Sanitary paper for food contact",I50&lt;=0.5),"ok","not ok"))</f>
        <v/>
      </c>
      <c r="O50" s="37" t="str">
        <f t="shared" ref="O50:O79" si="61">IF(F50="","",IF(AND(F50="Other sanitary paper",I50&lt;=0.35),"ok","not ok"))</f>
        <v/>
      </c>
      <c r="P50" s="37" t="str">
        <f t="shared" ref="P50" si="62">IF(F50="","",IF(OR(M50="ok",N50="ok",O50="ok"),"ok","not ok"))</f>
        <v/>
      </c>
      <c r="Q50" s="34"/>
      <c r="R50" s="34"/>
      <c r="S50" s="34"/>
      <c r="T50" s="34"/>
      <c r="U50" s="40"/>
      <c r="V50" s="40"/>
      <c r="W50" s="25"/>
      <c r="X50" s="26"/>
      <c r="Y50" s="33"/>
      <c r="Z50" s="34"/>
      <c r="AA50" s="34"/>
      <c r="AB50" s="43"/>
      <c r="AC50" s="34"/>
      <c r="AD50" s="40"/>
      <c r="AE50" s="29"/>
      <c r="AF50" s="29"/>
      <c r="AG50" s="29"/>
      <c r="AH50" s="34"/>
      <c r="AI50" s="43"/>
      <c r="AJ50" s="43"/>
      <c r="AK50" s="43"/>
      <c r="AL50" s="34"/>
      <c r="AM50" s="43"/>
      <c r="AN50" s="34"/>
      <c r="AO50" s="43"/>
      <c r="AP50" s="55"/>
      <c r="AQ50" s="34"/>
      <c r="AR50" s="37" t="str">
        <f t="shared" si="20"/>
        <v>not ok</v>
      </c>
      <c r="AS50" s="37" t="str">
        <f t="shared" ref="AS50:AS79" si="63">IF(AND(AP50="Paper factory without deinking",AQ50&lt;10),"ok","not ok")</f>
        <v>not ok</v>
      </c>
      <c r="AT50" s="37" t="str">
        <f t="shared" ref="AT50:AT79" si="64">IF(AND(AP50="Dried deinked
recovered paper (DIP)",AQ50&lt;25),"ok","not ok")</f>
        <v>not ok</v>
      </c>
      <c r="AU50" s="37" t="str">
        <f t="shared" ref="AU50" si="65">IF(AP50="","",IF(OR(AR50="ok",AS50="ok",AT50="ok"),"ok","not ok"))</f>
        <v/>
      </c>
      <c r="AV50" s="34"/>
      <c r="AW50" s="34"/>
      <c r="AX50" s="34"/>
      <c r="AY50" s="34"/>
      <c r="AZ50" s="34"/>
      <c r="BA50" s="34"/>
      <c r="BB50" s="34"/>
      <c r="BC50" s="34"/>
      <c r="BD50" s="34"/>
      <c r="BE50" s="49"/>
      <c r="BF50" s="34"/>
      <c r="BG50" s="49"/>
      <c r="BH50" s="34"/>
      <c r="BI50" s="46" t="str">
        <f>IF(AP50="","",BE50+BG50)</f>
        <v/>
      </c>
      <c r="BJ50" s="37" t="str">
        <f>IF(AND(AP50="Papierfabrik mit Deinking",BI50&lt;=4565),"ok","not ok")</f>
        <v>not ok</v>
      </c>
      <c r="BK50" s="37" t="str">
        <f>IF(AND(AP50="Papierfabrik ohne Deinking",BI50&lt;=2915),"ok","not ok")</f>
        <v>not ok</v>
      </c>
      <c r="BL50" s="37" t="str">
        <f>IF(AND(AP50="Getrockneter deinkter
 Altpapierstoff (DIP)",BI50&lt;=2035),"ok","not ok")</f>
        <v>not ok</v>
      </c>
      <c r="BM50" s="37" t="str">
        <f>IF(AP50="","",IF(OR(BJ50="ok",BK50="ok",BL50="ok"),"ok","not ok"))</f>
        <v/>
      </c>
      <c r="BN50" s="29"/>
      <c r="BO50" s="27"/>
      <c r="BP50" s="29"/>
      <c r="BQ50" s="27"/>
    </row>
    <row r="51" spans="1:69" s="8" customFormat="1" x14ac:dyDescent="0.25">
      <c r="A51" s="59"/>
      <c r="B51" s="62"/>
      <c r="C51" s="35"/>
      <c r="D51" s="35"/>
      <c r="E51" s="35"/>
      <c r="F51" s="56"/>
      <c r="G51" s="53"/>
      <c r="H51" s="53"/>
      <c r="I51" s="53"/>
      <c r="J51" s="53"/>
      <c r="K51" s="53"/>
      <c r="L51" s="65"/>
      <c r="M51" s="38"/>
      <c r="N51" s="38"/>
      <c r="O51" s="38"/>
      <c r="P51" s="38"/>
      <c r="Q51" s="35"/>
      <c r="R51" s="35"/>
      <c r="S51" s="35"/>
      <c r="T51" s="35"/>
      <c r="U51" s="41"/>
      <c r="V51" s="41"/>
      <c r="W51" s="25"/>
      <c r="X51" s="26"/>
      <c r="Y51" s="33"/>
      <c r="Z51" s="35"/>
      <c r="AA51" s="35"/>
      <c r="AB51" s="44"/>
      <c r="AC51" s="35"/>
      <c r="AD51" s="41"/>
      <c r="AE51" s="29"/>
      <c r="AF51" s="29"/>
      <c r="AG51" s="29"/>
      <c r="AH51" s="35"/>
      <c r="AI51" s="44"/>
      <c r="AJ51" s="44"/>
      <c r="AK51" s="44"/>
      <c r="AL51" s="35"/>
      <c r="AM51" s="44"/>
      <c r="AN51" s="35"/>
      <c r="AO51" s="44"/>
      <c r="AP51" s="56"/>
      <c r="AQ51" s="35"/>
      <c r="AR51" s="38"/>
      <c r="AS51" s="38"/>
      <c r="AT51" s="38"/>
      <c r="AU51" s="38"/>
      <c r="AV51" s="35"/>
      <c r="AW51" s="35"/>
      <c r="AX51" s="35"/>
      <c r="AY51" s="35"/>
      <c r="AZ51" s="35"/>
      <c r="BA51" s="35"/>
      <c r="BB51" s="35"/>
      <c r="BC51" s="35"/>
      <c r="BD51" s="35"/>
      <c r="BE51" s="50"/>
      <c r="BF51" s="35"/>
      <c r="BG51" s="50"/>
      <c r="BH51" s="35"/>
      <c r="BI51" s="47"/>
      <c r="BJ51" s="38"/>
      <c r="BK51" s="38"/>
      <c r="BL51" s="38"/>
      <c r="BM51" s="38"/>
      <c r="BN51" s="29"/>
      <c r="BO51" s="27"/>
      <c r="BP51" s="29"/>
      <c r="BQ51" s="27"/>
    </row>
    <row r="52" spans="1:69" s="8" customFormat="1" x14ac:dyDescent="0.25">
      <c r="A52" s="59"/>
      <c r="B52" s="62"/>
      <c r="C52" s="35"/>
      <c r="D52" s="35"/>
      <c r="E52" s="35"/>
      <c r="F52" s="56"/>
      <c r="G52" s="53"/>
      <c r="H52" s="53"/>
      <c r="I52" s="53"/>
      <c r="J52" s="53"/>
      <c r="K52" s="53"/>
      <c r="L52" s="65"/>
      <c r="M52" s="38"/>
      <c r="N52" s="38"/>
      <c r="O52" s="38"/>
      <c r="P52" s="38"/>
      <c r="Q52" s="35"/>
      <c r="R52" s="35"/>
      <c r="S52" s="35"/>
      <c r="T52" s="35"/>
      <c r="U52" s="41"/>
      <c r="V52" s="41"/>
      <c r="W52" s="25"/>
      <c r="X52" s="26"/>
      <c r="Y52" s="33"/>
      <c r="Z52" s="35"/>
      <c r="AA52" s="35"/>
      <c r="AB52" s="44"/>
      <c r="AC52" s="35"/>
      <c r="AD52" s="41"/>
      <c r="AE52" s="29"/>
      <c r="AF52" s="29"/>
      <c r="AG52" s="29"/>
      <c r="AH52" s="35"/>
      <c r="AI52" s="44"/>
      <c r="AJ52" s="44"/>
      <c r="AK52" s="44"/>
      <c r="AL52" s="35"/>
      <c r="AM52" s="44"/>
      <c r="AN52" s="35"/>
      <c r="AO52" s="44"/>
      <c r="AP52" s="56"/>
      <c r="AQ52" s="35"/>
      <c r="AR52" s="38"/>
      <c r="AS52" s="38"/>
      <c r="AT52" s="38"/>
      <c r="AU52" s="38"/>
      <c r="AV52" s="35"/>
      <c r="AW52" s="35"/>
      <c r="AX52" s="35"/>
      <c r="AY52" s="35"/>
      <c r="AZ52" s="35"/>
      <c r="BA52" s="35"/>
      <c r="BB52" s="35"/>
      <c r="BC52" s="35"/>
      <c r="BD52" s="35"/>
      <c r="BE52" s="50"/>
      <c r="BF52" s="35"/>
      <c r="BG52" s="50"/>
      <c r="BH52" s="35"/>
      <c r="BI52" s="47"/>
      <c r="BJ52" s="38"/>
      <c r="BK52" s="38"/>
      <c r="BL52" s="38"/>
      <c r="BM52" s="38"/>
      <c r="BN52" s="29"/>
      <c r="BO52" s="27"/>
      <c r="BP52" s="29"/>
      <c r="BQ52" s="27"/>
    </row>
    <row r="53" spans="1:69" s="8" customFormat="1" x14ac:dyDescent="0.25">
      <c r="A53" s="59"/>
      <c r="B53" s="62"/>
      <c r="C53" s="35"/>
      <c r="D53" s="35"/>
      <c r="E53" s="35"/>
      <c r="F53" s="56"/>
      <c r="G53" s="53"/>
      <c r="H53" s="53"/>
      <c r="I53" s="53"/>
      <c r="J53" s="53"/>
      <c r="K53" s="53"/>
      <c r="L53" s="65"/>
      <c r="M53" s="38"/>
      <c r="N53" s="38"/>
      <c r="O53" s="38"/>
      <c r="P53" s="38"/>
      <c r="Q53" s="35"/>
      <c r="R53" s="35"/>
      <c r="S53" s="35"/>
      <c r="T53" s="35"/>
      <c r="U53" s="41"/>
      <c r="V53" s="41"/>
      <c r="W53" s="25"/>
      <c r="X53" s="26"/>
      <c r="Y53" s="33"/>
      <c r="Z53" s="35"/>
      <c r="AA53" s="35"/>
      <c r="AB53" s="44"/>
      <c r="AC53" s="35"/>
      <c r="AD53" s="41"/>
      <c r="AE53" s="29"/>
      <c r="AF53" s="29"/>
      <c r="AG53" s="29"/>
      <c r="AH53" s="35"/>
      <c r="AI53" s="44"/>
      <c r="AJ53" s="44"/>
      <c r="AK53" s="44"/>
      <c r="AL53" s="35"/>
      <c r="AM53" s="44"/>
      <c r="AN53" s="35"/>
      <c r="AO53" s="44"/>
      <c r="AP53" s="56"/>
      <c r="AQ53" s="35"/>
      <c r="AR53" s="38"/>
      <c r="AS53" s="38"/>
      <c r="AT53" s="38"/>
      <c r="AU53" s="38"/>
      <c r="AV53" s="35"/>
      <c r="AW53" s="35"/>
      <c r="AX53" s="35"/>
      <c r="AY53" s="35"/>
      <c r="AZ53" s="35"/>
      <c r="BA53" s="35"/>
      <c r="BB53" s="35"/>
      <c r="BC53" s="35"/>
      <c r="BD53" s="35"/>
      <c r="BE53" s="50"/>
      <c r="BF53" s="35"/>
      <c r="BG53" s="50"/>
      <c r="BH53" s="35"/>
      <c r="BI53" s="47"/>
      <c r="BJ53" s="38"/>
      <c r="BK53" s="38"/>
      <c r="BL53" s="38"/>
      <c r="BM53" s="38"/>
      <c r="BN53" s="29"/>
      <c r="BO53" s="27"/>
      <c r="BP53" s="29"/>
      <c r="BQ53" s="27"/>
    </row>
    <row r="54" spans="1:69" s="8" customFormat="1" x14ac:dyDescent="0.25">
      <c r="A54" s="60"/>
      <c r="B54" s="63"/>
      <c r="C54" s="36"/>
      <c r="D54" s="36"/>
      <c r="E54" s="36"/>
      <c r="F54" s="57"/>
      <c r="G54" s="54"/>
      <c r="H54" s="54"/>
      <c r="I54" s="54"/>
      <c r="J54" s="54"/>
      <c r="K54" s="54"/>
      <c r="L54" s="66"/>
      <c r="M54" s="39"/>
      <c r="N54" s="39"/>
      <c r="O54" s="39"/>
      <c r="P54" s="39"/>
      <c r="Q54" s="36"/>
      <c r="R54" s="36"/>
      <c r="S54" s="36"/>
      <c r="T54" s="36"/>
      <c r="U54" s="42"/>
      <c r="V54" s="42"/>
      <c r="W54" s="25"/>
      <c r="X54" s="26"/>
      <c r="Y54" s="33"/>
      <c r="Z54" s="36"/>
      <c r="AA54" s="36"/>
      <c r="AB54" s="45"/>
      <c r="AC54" s="36"/>
      <c r="AD54" s="42"/>
      <c r="AE54" s="29"/>
      <c r="AF54" s="29"/>
      <c r="AG54" s="29"/>
      <c r="AH54" s="36"/>
      <c r="AI54" s="45"/>
      <c r="AJ54" s="45"/>
      <c r="AK54" s="45"/>
      <c r="AL54" s="36"/>
      <c r="AM54" s="45"/>
      <c r="AN54" s="36"/>
      <c r="AO54" s="45"/>
      <c r="AP54" s="57"/>
      <c r="AQ54" s="36"/>
      <c r="AR54" s="39"/>
      <c r="AS54" s="39"/>
      <c r="AT54" s="39"/>
      <c r="AU54" s="39"/>
      <c r="AV54" s="36"/>
      <c r="AW54" s="36"/>
      <c r="AX54" s="36"/>
      <c r="AY54" s="36"/>
      <c r="AZ54" s="36"/>
      <c r="BA54" s="36"/>
      <c r="BB54" s="36"/>
      <c r="BC54" s="36"/>
      <c r="BD54" s="36"/>
      <c r="BE54" s="51"/>
      <c r="BF54" s="36"/>
      <c r="BG54" s="51"/>
      <c r="BH54" s="36"/>
      <c r="BI54" s="48"/>
      <c r="BJ54" s="39"/>
      <c r="BK54" s="39"/>
      <c r="BL54" s="39"/>
      <c r="BM54" s="39"/>
      <c r="BN54" s="29"/>
      <c r="BO54" s="27"/>
      <c r="BP54" s="29"/>
      <c r="BQ54" s="27"/>
    </row>
    <row r="55" spans="1:69" s="8" customFormat="1" x14ac:dyDescent="0.25">
      <c r="A55" s="58">
        <v>11</v>
      </c>
      <c r="B55" s="61"/>
      <c r="C55" s="34"/>
      <c r="D55" s="34"/>
      <c r="E55" s="34"/>
      <c r="F55" s="55"/>
      <c r="G55" s="52"/>
      <c r="H55" s="52"/>
      <c r="I55" s="52"/>
      <c r="J55" s="52"/>
      <c r="K55" s="52"/>
      <c r="L55" s="64">
        <f>SUM(G55:K59)</f>
        <v>0</v>
      </c>
      <c r="M55" s="37" t="str">
        <f t="shared" ref="M55:M79" si="66">IF(F55="","",IF(AND(F55="Crepe sanitary paper",I55&lt;=0.2),"ok","not ok"))</f>
        <v/>
      </c>
      <c r="N55" s="37" t="str">
        <f t="shared" ref="N55:N79" si="67">IF(F55="","",IF(AND(F55="Sanitary paper for food contact",I55&lt;=0.5),"ok","not ok"))</f>
        <v/>
      </c>
      <c r="O55" s="37" t="str">
        <f t="shared" ref="O55:O79" si="68">IF(F55="","",IF(AND(F55="Other sanitary paper",I55&lt;=0.35),"ok","not ok"))</f>
        <v/>
      </c>
      <c r="P55" s="37" t="str">
        <f t="shared" ref="P55" si="69">IF(F55="","",IF(OR(M55="ok",N55="ok",O55="ok"),"ok","not ok"))</f>
        <v/>
      </c>
      <c r="Q55" s="34"/>
      <c r="R55" s="34"/>
      <c r="S55" s="34"/>
      <c r="T55" s="34"/>
      <c r="U55" s="40"/>
      <c r="V55" s="40"/>
      <c r="W55" s="25"/>
      <c r="X55" s="26"/>
      <c r="Y55" s="33"/>
      <c r="Z55" s="34"/>
      <c r="AA55" s="34"/>
      <c r="AB55" s="43"/>
      <c r="AC55" s="34"/>
      <c r="AD55" s="40"/>
      <c r="AE55" s="29"/>
      <c r="AF55" s="29"/>
      <c r="AG55" s="29"/>
      <c r="AH55" s="34"/>
      <c r="AI55" s="43"/>
      <c r="AJ55" s="43"/>
      <c r="AK55" s="43"/>
      <c r="AL55" s="34"/>
      <c r="AM55" s="43"/>
      <c r="AN55" s="34"/>
      <c r="AO55" s="43"/>
      <c r="AP55" s="55"/>
      <c r="AQ55" s="34"/>
      <c r="AR55" s="37" t="str">
        <f t="shared" si="20"/>
        <v>not ok</v>
      </c>
      <c r="AS55" s="37" t="str">
        <f t="shared" ref="AS55:AS79" si="70">IF(AND(AP55="Paper factory without deinking",AQ55&lt;10),"ok","not ok")</f>
        <v>not ok</v>
      </c>
      <c r="AT55" s="37" t="str">
        <f t="shared" ref="AT55:AT79" si="71">IF(AND(AP55="Dried deinked
recovered paper (DIP)",AQ55&lt;25),"ok","not ok")</f>
        <v>not ok</v>
      </c>
      <c r="AU55" s="37" t="str">
        <f t="shared" ref="AU55" si="72">IF(AP55="","",IF(OR(AR55="ok",AS55="ok",AT55="ok"),"ok","not ok"))</f>
        <v/>
      </c>
      <c r="AV55" s="34"/>
      <c r="AW55" s="34"/>
      <c r="AX55" s="34"/>
      <c r="AY55" s="34"/>
      <c r="AZ55" s="34"/>
      <c r="BA55" s="34"/>
      <c r="BB55" s="34"/>
      <c r="BC55" s="34"/>
      <c r="BD55" s="34"/>
      <c r="BE55" s="49"/>
      <c r="BF55" s="34"/>
      <c r="BG55" s="49"/>
      <c r="BH55" s="34"/>
      <c r="BI55" s="46" t="str">
        <f>IF(AP55="","",BE55+BG55)</f>
        <v/>
      </c>
      <c r="BJ55" s="37" t="str">
        <f>IF(AND(AP55="Papierfabrik mit Deinking",BI55&lt;=4565),"ok","not ok")</f>
        <v>not ok</v>
      </c>
      <c r="BK55" s="37" t="str">
        <f>IF(AND(AP55="Papierfabrik ohne Deinking",BI55&lt;=2915),"ok","not ok")</f>
        <v>not ok</v>
      </c>
      <c r="BL55" s="37" t="str">
        <f>IF(AND(AP55="Getrockneter deinkter
 Altpapierstoff (DIP)",BI55&lt;=2035),"ok","not ok")</f>
        <v>not ok</v>
      </c>
      <c r="BM55" s="37" t="str">
        <f>IF(AP55="","",IF(OR(BJ55="ok",BK55="ok",BL55="ok"),"ok","not ok"))</f>
        <v/>
      </c>
      <c r="BN55" s="29"/>
      <c r="BO55" s="27"/>
      <c r="BP55" s="29"/>
      <c r="BQ55" s="27"/>
    </row>
    <row r="56" spans="1:69" s="8" customFormat="1" x14ac:dyDescent="0.25">
      <c r="A56" s="59"/>
      <c r="B56" s="62"/>
      <c r="C56" s="35"/>
      <c r="D56" s="35"/>
      <c r="E56" s="35"/>
      <c r="F56" s="56"/>
      <c r="G56" s="53"/>
      <c r="H56" s="53"/>
      <c r="I56" s="53"/>
      <c r="J56" s="53"/>
      <c r="K56" s="53"/>
      <c r="L56" s="65"/>
      <c r="M56" s="38"/>
      <c r="N56" s="38"/>
      <c r="O56" s="38"/>
      <c r="P56" s="38"/>
      <c r="Q56" s="35"/>
      <c r="R56" s="35"/>
      <c r="S56" s="35"/>
      <c r="T56" s="35"/>
      <c r="U56" s="41"/>
      <c r="V56" s="41"/>
      <c r="W56" s="25"/>
      <c r="X56" s="26"/>
      <c r="Y56" s="33"/>
      <c r="Z56" s="35"/>
      <c r="AA56" s="35"/>
      <c r="AB56" s="44"/>
      <c r="AC56" s="35"/>
      <c r="AD56" s="41"/>
      <c r="AE56" s="29"/>
      <c r="AF56" s="29"/>
      <c r="AG56" s="29"/>
      <c r="AH56" s="35"/>
      <c r="AI56" s="44"/>
      <c r="AJ56" s="44"/>
      <c r="AK56" s="44"/>
      <c r="AL56" s="35"/>
      <c r="AM56" s="44"/>
      <c r="AN56" s="35"/>
      <c r="AO56" s="44"/>
      <c r="AP56" s="56"/>
      <c r="AQ56" s="35"/>
      <c r="AR56" s="38"/>
      <c r="AS56" s="38"/>
      <c r="AT56" s="38"/>
      <c r="AU56" s="38"/>
      <c r="AV56" s="35"/>
      <c r="AW56" s="35"/>
      <c r="AX56" s="35"/>
      <c r="AY56" s="35"/>
      <c r="AZ56" s="35"/>
      <c r="BA56" s="35"/>
      <c r="BB56" s="35"/>
      <c r="BC56" s="35"/>
      <c r="BD56" s="35"/>
      <c r="BE56" s="50"/>
      <c r="BF56" s="35"/>
      <c r="BG56" s="50"/>
      <c r="BH56" s="35"/>
      <c r="BI56" s="47"/>
      <c r="BJ56" s="38"/>
      <c r="BK56" s="38"/>
      <c r="BL56" s="38"/>
      <c r="BM56" s="38"/>
      <c r="BN56" s="29"/>
      <c r="BO56" s="27"/>
      <c r="BP56" s="29"/>
      <c r="BQ56" s="27"/>
    </row>
    <row r="57" spans="1:69" s="8" customFormat="1" x14ac:dyDescent="0.25">
      <c r="A57" s="59"/>
      <c r="B57" s="62"/>
      <c r="C57" s="35"/>
      <c r="D57" s="35"/>
      <c r="E57" s="35"/>
      <c r="F57" s="56"/>
      <c r="G57" s="53"/>
      <c r="H57" s="53"/>
      <c r="I57" s="53"/>
      <c r="J57" s="53"/>
      <c r="K57" s="53"/>
      <c r="L57" s="65"/>
      <c r="M57" s="38"/>
      <c r="N57" s="38"/>
      <c r="O57" s="38"/>
      <c r="P57" s="38"/>
      <c r="Q57" s="35"/>
      <c r="R57" s="35"/>
      <c r="S57" s="35"/>
      <c r="T57" s="35"/>
      <c r="U57" s="41"/>
      <c r="V57" s="41"/>
      <c r="W57" s="25"/>
      <c r="X57" s="26"/>
      <c r="Y57" s="33"/>
      <c r="Z57" s="35"/>
      <c r="AA57" s="35"/>
      <c r="AB57" s="44"/>
      <c r="AC57" s="35"/>
      <c r="AD57" s="41"/>
      <c r="AE57" s="29"/>
      <c r="AF57" s="29"/>
      <c r="AG57" s="29"/>
      <c r="AH57" s="35"/>
      <c r="AI57" s="44"/>
      <c r="AJ57" s="44"/>
      <c r="AK57" s="44"/>
      <c r="AL57" s="35"/>
      <c r="AM57" s="44"/>
      <c r="AN57" s="35"/>
      <c r="AO57" s="44"/>
      <c r="AP57" s="56"/>
      <c r="AQ57" s="35"/>
      <c r="AR57" s="38"/>
      <c r="AS57" s="38"/>
      <c r="AT57" s="38"/>
      <c r="AU57" s="38"/>
      <c r="AV57" s="35"/>
      <c r="AW57" s="35"/>
      <c r="AX57" s="35"/>
      <c r="AY57" s="35"/>
      <c r="AZ57" s="35"/>
      <c r="BA57" s="35"/>
      <c r="BB57" s="35"/>
      <c r="BC57" s="35"/>
      <c r="BD57" s="35"/>
      <c r="BE57" s="50"/>
      <c r="BF57" s="35"/>
      <c r="BG57" s="50"/>
      <c r="BH57" s="35"/>
      <c r="BI57" s="47"/>
      <c r="BJ57" s="38"/>
      <c r="BK57" s="38"/>
      <c r="BL57" s="38"/>
      <c r="BM57" s="38"/>
      <c r="BN57" s="29"/>
      <c r="BO57" s="27"/>
      <c r="BP57" s="29"/>
      <c r="BQ57" s="27"/>
    </row>
    <row r="58" spans="1:69" s="8" customFormat="1" x14ac:dyDescent="0.25">
      <c r="A58" s="59"/>
      <c r="B58" s="62"/>
      <c r="C58" s="35"/>
      <c r="D58" s="35"/>
      <c r="E58" s="35"/>
      <c r="F58" s="56"/>
      <c r="G58" s="53"/>
      <c r="H58" s="53"/>
      <c r="I58" s="53"/>
      <c r="J58" s="53"/>
      <c r="K58" s="53"/>
      <c r="L58" s="65"/>
      <c r="M58" s="38"/>
      <c r="N58" s="38"/>
      <c r="O58" s="38"/>
      <c r="P58" s="38"/>
      <c r="Q58" s="35"/>
      <c r="R58" s="35"/>
      <c r="S58" s="35"/>
      <c r="T58" s="35"/>
      <c r="U58" s="41"/>
      <c r="V58" s="41"/>
      <c r="W58" s="25"/>
      <c r="X58" s="26"/>
      <c r="Y58" s="33"/>
      <c r="Z58" s="35"/>
      <c r="AA58" s="35"/>
      <c r="AB58" s="44"/>
      <c r="AC58" s="35"/>
      <c r="AD58" s="41"/>
      <c r="AE58" s="29"/>
      <c r="AF58" s="29"/>
      <c r="AG58" s="29"/>
      <c r="AH58" s="35"/>
      <c r="AI58" s="44"/>
      <c r="AJ58" s="44"/>
      <c r="AK58" s="44"/>
      <c r="AL58" s="35"/>
      <c r="AM58" s="44"/>
      <c r="AN58" s="35"/>
      <c r="AO58" s="44"/>
      <c r="AP58" s="56"/>
      <c r="AQ58" s="35"/>
      <c r="AR58" s="38"/>
      <c r="AS58" s="38"/>
      <c r="AT58" s="38"/>
      <c r="AU58" s="38"/>
      <c r="AV58" s="35"/>
      <c r="AW58" s="35"/>
      <c r="AX58" s="35"/>
      <c r="AY58" s="35"/>
      <c r="AZ58" s="35"/>
      <c r="BA58" s="35"/>
      <c r="BB58" s="35"/>
      <c r="BC58" s="35"/>
      <c r="BD58" s="35"/>
      <c r="BE58" s="50"/>
      <c r="BF58" s="35"/>
      <c r="BG58" s="50"/>
      <c r="BH58" s="35"/>
      <c r="BI58" s="47"/>
      <c r="BJ58" s="38"/>
      <c r="BK58" s="38"/>
      <c r="BL58" s="38"/>
      <c r="BM58" s="38"/>
      <c r="BN58" s="29"/>
      <c r="BO58" s="27"/>
      <c r="BP58" s="29"/>
      <c r="BQ58" s="27"/>
    </row>
    <row r="59" spans="1:69" s="8" customFormat="1" x14ac:dyDescent="0.25">
      <c r="A59" s="60"/>
      <c r="B59" s="63"/>
      <c r="C59" s="36"/>
      <c r="D59" s="36"/>
      <c r="E59" s="36"/>
      <c r="F59" s="57"/>
      <c r="G59" s="54"/>
      <c r="H59" s="54"/>
      <c r="I59" s="54"/>
      <c r="J59" s="54"/>
      <c r="K59" s="54"/>
      <c r="L59" s="66"/>
      <c r="M59" s="39"/>
      <c r="N59" s="39"/>
      <c r="O59" s="39"/>
      <c r="P59" s="39"/>
      <c r="Q59" s="36"/>
      <c r="R59" s="36"/>
      <c r="S59" s="36"/>
      <c r="T59" s="36"/>
      <c r="U59" s="42"/>
      <c r="V59" s="42"/>
      <c r="W59" s="25"/>
      <c r="X59" s="26"/>
      <c r="Y59" s="33"/>
      <c r="Z59" s="36"/>
      <c r="AA59" s="36"/>
      <c r="AB59" s="45"/>
      <c r="AC59" s="36"/>
      <c r="AD59" s="42"/>
      <c r="AE59" s="29"/>
      <c r="AF59" s="29"/>
      <c r="AG59" s="29"/>
      <c r="AH59" s="36"/>
      <c r="AI59" s="45"/>
      <c r="AJ59" s="45"/>
      <c r="AK59" s="45"/>
      <c r="AL59" s="36"/>
      <c r="AM59" s="45"/>
      <c r="AN59" s="36"/>
      <c r="AO59" s="45"/>
      <c r="AP59" s="57"/>
      <c r="AQ59" s="36"/>
      <c r="AR59" s="39"/>
      <c r="AS59" s="39"/>
      <c r="AT59" s="39"/>
      <c r="AU59" s="39"/>
      <c r="AV59" s="36"/>
      <c r="AW59" s="36"/>
      <c r="AX59" s="36"/>
      <c r="AY59" s="36"/>
      <c r="AZ59" s="36"/>
      <c r="BA59" s="36"/>
      <c r="BB59" s="36"/>
      <c r="BC59" s="36"/>
      <c r="BD59" s="36"/>
      <c r="BE59" s="51"/>
      <c r="BF59" s="36"/>
      <c r="BG59" s="51"/>
      <c r="BH59" s="36"/>
      <c r="BI59" s="48"/>
      <c r="BJ59" s="39"/>
      <c r="BK59" s="39"/>
      <c r="BL59" s="39"/>
      <c r="BM59" s="39"/>
      <c r="BN59" s="29"/>
      <c r="BO59" s="27"/>
      <c r="BP59" s="29"/>
      <c r="BQ59" s="27"/>
    </row>
    <row r="60" spans="1:69" s="8" customFormat="1" x14ac:dyDescent="0.25">
      <c r="A60" s="58">
        <v>12</v>
      </c>
      <c r="B60" s="61"/>
      <c r="C60" s="34"/>
      <c r="D60" s="34"/>
      <c r="E60" s="34"/>
      <c r="F60" s="55"/>
      <c r="G60" s="52"/>
      <c r="H60" s="52"/>
      <c r="I60" s="52"/>
      <c r="J60" s="52"/>
      <c r="K60" s="52"/>
      <c r="L60" s="64">
        <f>SUM(G60:K64)</f>
        <v>0</v>
      </c>
      <c r="M60" s="37" t="str">
        <f t="shared" ref="M60:M79" si="73">IF(F60="","",IF(AND(F60="Crepe sanitary paper",I60&lt;=0.2),"ok","not ok"))</f>
        <v/>
      </c>
      <c r="N60" s="37" t="str">
        <f t="shared" ref="N60:N79" si="74">IF(F60="","",IF(AND(F60="Sanitary paper for food contact",I60&lt;=0.5),"ok","not ok"))</f>
        <v/>
      </c>
      <c r="O60" s="37" t="str">
        <f t="shared" ref="O60:O79" si="75">IF(F60="","",IF(AND(F60="Other sanitary paper",I60&lt;=0.35),"ok","not ok"))</f>
        <v/>
      </c>
      <c r="P60" s="37" t="str">
        <f t="shared" ref="P60" si="76">IF(F60="","",IF(OR(M60="ok",N60="ok",O60="ok"),"ok","not ok"))</f>
        <v/>
      </c>
      <c r="Q60" s="34"/>
      <c r="R60" s="34"/>
      <c r="S60" s="34"/>
      <c r="T60" s="34"/>
      <c r="U60" s="40"/>
      <c r="V60" s="40"/>
      <c r="W60" s="25"/>
      <c r="X60" s="26"/>
      <c r="Y60" s="33"/>
      <c r="Z60" s="34"/>
      <c r="AA60" s="34"/>
      <c r="AB60" s="43"/>
      <c r="AC60" s="34"/>
      <c r="AD60" s="40"/>
      <c r="AE60" s="29"/>
      <c r="AF60" s="29"/>
      <c r="AG60" s="29"/>
      <c r="AH60" s="34"/>
      <c r="AI60" s="43"/>
      <c r="AJ60" s="43"/>
      <c r="AK60" s="43"/>
      <c r="AL60" s="34"/>
      <c r="AM60" s="43"/>
      <c r="AN60" s="34"/>
      <c r="AO60" s="43"/>
      <c r="AP60" s="55"/>
      <c r="AQ60" s="34"/>
      <c r="AR60" s="37" t="str">
        <f t="shared" si="20"/>
        <v>not ok</v>
      </c>
      <c r="AS60" s="37" t="str">
        <f t="shared" ref="AS60:AS79" si="77">IF(AND(AP60="Paper factory without deinking",AQ60&lt;10),"ok","not ok")</f>
        <v>not ok</v>
      </c>
      <c r="AT60" s="37" t="str">
        <f t="shared" ref="AT60:AT79" si="78">IF(AND(AP60="Dried deinked
recovered paper (DIP)",AQ60&lt;25),"ok","not ok")</f>
        <v>not ok</v>
      </c>
      <c r="AU60" s="37" t="str">
        <f t="shared" ref="AU60" si="79">IF(AP60="","",IF(OR(AR60="ok",AS60="ok",AT60="ok"),"ok","not ok"))</f>
        <v/>
      </c>
      <c r="AV60" s="34"/>
      <c r="AW60" s="34"/>
      <c r="AX60" s="34"/>
      <c r="AY60" s="34"/>
      <c r="AZ60" s="34"/>
      <c r="BA60" s="34"/>
      <c r="BB60" s="34"/>
      <c r="BC60" s="34"/>
      <c r="BD60" s="34"/>
      <c r="BE60" s="49"/>
      <c r="BF60" s="34"/>
      <c r="BG60" s="49"/>
      <c r="BH60" s="34"/>
      <c r="BI60" s="46" t="str">
        <f>IF(AP60="","",BE60+BG60)</f>
        <v/>
      </c>
      <c r="BJ60" s="37" t="str">
        <f>IF(AND(AP60="Papierfabrik mit Deinking",BI60&lt;=4565),"ok","not ok")</f>
        <v>not ok</v>
      </c>
      <c r="BK60" s="37" t="str">
        <f>IF(AND(AP60="Papierfabrik ohne Deinking",BI60&lt;=2915),"ok","not ok")</f>
        <v>not ok</v>
      </c>
      <c r="BL60" s="37" t="str">
        <f>IF(AND(AP60="Getrockneter deinkter
 Altpapierstoff (DIP)",BI60&lt;=2035),"ok","not ok")</f>
        <v>not ok</v>
      </c>
      <c r="BM60" s="37" t="str">
        <f>IF(AP60="","",IF(OR(BJ60="ok",BK60="ok",BL60="ok"),"ok","not ok"))</f>
        <v/>
      </c>
      <c r="BN60" s="29"/>
      <c r="BO60" s="27"/>
      <c r="BP60" s="29"/>
      <c r="BQ60" s="27"/>
    </row>
    <row r="61" spans="1:69" s="8" customFormat="1" x14ac:dyDescent="0.25">
      <c r="A61" s="59"/>
      <c r="B61" s="62"/>
      <c r="C61" s="35"/>
      <c r="D61" s="35"/>
      <c r="E61" s="35"/>
      <c r="F61" s="56"/>
      <c r="G61" s="53"/>
      <c r="H61" s="53"/>
      <c r="I61" s="53"/>
      <c r="J61" s="53"/>
      <c r="K61" s="53"/>
      <c r="L61" s="65"/>
      <c r="M61" s="38"/>
      <c r="N61" s="38"/>
      <c r="O61" s="38"/>
      <c r="P61" s="38"/>
      <c r="Q61" s="35"/>
      <c r="R61" s="35"/>
      <c r="S61" s="35"/>
      <c r="T61" s="35"/>
      <c r="U61" s="41"/>
      <c r="V61" s="41"/>
      <c r="W61" s="25"/>
      <c r="X61" s="26"/>
      <c r="Y61" s="33"/>
      <c r="Z61" s="35"/>
      <c r="AA61" s="35"/>
      <c r="AB61" s="44"/>
      <c r="AC61" s="35"/>
      <c r="AD61" s="41"/>
      <c r="AE61" s="29"/>
      <c r="AF61" s="29"/>
      <c r="AG61" s="29"/>
      <c r="AH61" s="35"/>
      <c r="AI61" s="44"/>
      <c r="AJ61" s="44"/>
      <c r="AK61" s="44"/>
      <c r="AL61" s="35"/>
      <c r="AM61" s="44"/>
      <c r="AN61" s="35"/>
      <c r="AO61" s="44"/>
      <c r="AP61" s="56"/>
      <c r="AQ61" s="35"/>
      <c r="AR61" s="38"/>
      <c r="AS61" s="38"/>
      <c r="AT61" s="38"/>
      <c r="AU61" s="38"/>
      <c r="AV61" s="35"/>
      <c r="AW61" s="35"/>
      <c r="AX61" s="35"/>
      <c r="AY61" s="35"/>
      <c r="AZ61" s="35"/>
      <c r="BA61" s="35"/>
      <c r="BB61" s="35"/>
      <c r="BC61" s="35"/>
      <c r="BD61" s="35"/>
      <c r="BE61" s="50"/>
      <c r="BF61" s="35"/>
      <c r="BG61" s="50"/>
      <c r="BH61" s="35"/>
      <c r="BI61" s="47"/>
      <c r="BJ61" s="38"/>
      <c r="BK61" s="38"/>
      <c r="BL61" s="38"/>
      <c r="BM61" s="38"/>
      <c r="BN61" s="29"/>
      <c r="BO61" s="27"/>
      <c r="BP61" s="29"/>
      <c r="BQ61" s="27"/>
    </row>
    <row r="62" spans="1:69" s="8" customFormat="1" x14ac:dyDescent="0.25">
      <c r="A62" s="59"/>
      <c r="B62" s="62"/>
      <c r="C62" s="35"/>
      <c r="D62" s="35"/>
      <c r="E62" s="35"/>
      <c r="F62" s="56"/>
      <c r="G62" s="53"/>
      <c r="H62" s="53"/>
      <c r="I62" s="53"/>
      <c r="J62" s="53"/>
      <c r="K62" s="53"/>
      <c r="L62" s="65"/>
      <c r="M62" s="38"/>
      <c r="N62" s="38"/>
      <c r="O62" s="38"/>
      <c r="P62" s="38"/>
      <c r="Q62" s="35"/>
      <c r="R62" s="35"/>
      <c r="S62" s="35"/>
      <c r="T62" s="35"/>
      <c r="U62" s="41"/>
      <c r="V62" s="41"/>
      <c r="W62" s="25"/>
      <c r="X62" s="26"/>
      <c r="Y62" s="33"/>
      <c r="Z62" s="35"/>
      <c r="AA62" s="35"/>
      <c r="AB62" s="44"/>
      <c r="AC62" s="35"/>
      <c r="AD62" s="41"/>
      <c r="AE62" s="29"/>
      <c r="AF62" s="29"/>
      <c r="AG62" s="29"/>
      <c r="AH62" s="35"/>
      <c r="AI62" s="44"/>
      <c r="AJ62" s="44"/>
      <c r="AK62" s="44"/>
      <c r="AL62" s="35"/>
      <c r="AM62" s="44"/>
      <c r="AN62" s="35"/>
      <c r="AO62" s="44"/>
      <c r="AP62" s="56"/>
      <c r="AQ62" s="35"/>
      <c r="AR62" s="38"/>
      <c r="AS62" s="38"/>
      <c r="AT62" s="38"/>
      <c r="AU62" s="38"/>
      <c r="AV62" s="35"/>
      <c r="AW62" s="35"/>
      <c r="AX62" s="35"/>
      <c r="AY62" s="35"/>
      <c r="AZ62" s="35"/>
      <c r="BA62" s="35"/>
      <c r="BB62" s="35"/>
      <c r="BC62" s="35"/>
      <c r="BD62" s="35"/>
      <c r="BE62" s="50"/>
      <c r="BF62" s="35"/>
      <c r="BG62" s="50"/>
      <c r="BH62" s="35"/>
      <c r="BI62" s="47"/>
      <c r="BJ62" s="38"/>
      <c r="BK62" s="38"/>
      <c r="BL62" s="38"/>
      <c r="BM62" s="38"/>
      <c r="BN62" s="29"/>
      <c r="BO62" s="27"/>
      <c r="BP62" s="29"/>
      <c r="BQ62" s="27"/>
    </row>
    <row r="63" spans="1:69" s="8" customFormat="1" x14ac:dyDescent="0.25">
      <c r="A63" s="59"/>
      <c r="B63" s="62"/>
      <c r="C63" s="35"/>
      <c r="D63" s="35"/>
      <c r="E63" s="35"/>
      <c r="F63" s="56"/>
      <c r="G63" s="53"/>
      <c r="H63" s="53"/>
      <c r="I63" s="53"/>
      <c r="J63" s="53"/>
      <c r="K63" s="53"/>
      <c r="L63" s="65"/>
      <c r="M63" s="38"/>
      <c r="N63" s="38"/>
      <c r="O63" s="38"/>
      <c r="P63" s="38"/>
      <c r="Q63" s="35"/>
      <c r="R63" s="35"/>
      <c r="S63" s="35"/>
      <c r="T63" s="35"/>
      <c r="U63" s="41"/>
      <c r="V63" s="41"/>
      <c r="W63" s="25"/>
      <c r="X63" s="26"/>
      <c r="Y63" s="33"/>
      <c r="Z63" s="35"/>
      <c r="AA63" s="35"/>
      <c r="AB63" s="44"/>
      <c r="AC63" s="35"/>
      <c r="AD63" s="41"/>
      <c r="AE63" s="29"/>
      <c r="AF63" s="29"/>
      <c r="AG63" s="29"/>
      <c r="AH63" s="35"/>
      <c r="AI63" s="44"/>
      <c r="AJ63" s="44"/>
      <c r="AK63" s="44"/>
      <c r="AL63" s="35"/>
      <c r="AM63" s="44"/>
      <c r="AN63" s="35"/>
      <c r="AO63" s="44"/>
      <c r="AP63" s="56"/>
      <c r="AQ63" s="35"/>
      <c r="AR63" s="38"/>
      <c r="AS63" s="38"/>
      <c r="AT63" s="38"/>
      <c r="AU63" s="38"/>
      <c r="AV63" s="35"/>
      <c r="AW63" s="35"/>
      <c r="AX63" s="35"/>
      <c r="AY63" s="35"/>
      <c r="AZ63" s="35"/>
      <c r="BA63" s="35"/>
      <c r="BB63" s="35"/>
      <c r="BC63" s="35"/>
      <c r="BD63" s="35"/>
      <c r="BE63" s="50"/>
      <c r="BF63" s="35"/>
      <c r="BG63" s="50"/>
      <c r="BH63" s="35"/>
      <c r="BI63" s="47"/>
      <c r="BJ63" s="38"/>
      <c r="BK63" s="38"/>
      <c r="BL63" s="38"/>
      <c r="BM63" s="38"/>
      <c r="BN63" s="29"/>
      <c r="BO63" s="27"/>
      <c r="BP63" s="29"/>
      <c r="BQ63" s="27"/>
    </row>
    <row r="64" spans="1:69" s="8" customFormat="1" x14ac:dyDescent="0.25">
      <c r="A64" s="60"/>
      <c r="B64" s="63"/>
      <c r="C64" s="36"/>
      <c r="D64" s="36"/>
      <c r="E64" s="36"/>
      <c r="F64" s="57"/>
      <c r="G64" s="54"/>
      <c r="H64" s="54"/>
      <c r="I64" s="54"/>
      <c r="J64" s="54"/>
      <c r="K64" s="54"/>
      <c r="L64" s="66"/>
      <c r="M64" s="39"/>
      <c r="N64" s="39"/>
      <c r="O64" s="39"/>
      <c r="P64" s="39"/>
      <c r="Q64" s="36"/>
      <c r="R64" s="36"/>
      <c r="S64" s="36"/>
      <c r="T64" s="36"/>
      <c r="U64" s="42"/>
      <c r="V64" s="42"/>
      <c r="W64" s="25"/>
      <c r="X64" s="26"/>
      <c r="Y64" s="33"/>
      <c r="Z64" s="36"/>
      <c r="AA64" s="36"/>
      <c r="AB64" s="45"/>
      <c r="AC64" s="36"/>
      <c r="AD64" s="42"/>
      <c r="AE64" s="29"/>
      <c r="AF64" s="29"/>
      <c r="AG64" s="29"/>
      <c r="AH64" s="36"/>
      <c r="AI64" s="45"/>
      <c r="AJ64" s="45"/>
      <c r="AK64" s="45"/>
      <c r="AL64" s="36"/>
      <c r="AM64" s="45"/>
      <c r="AN64" s="36"/>
      <c r="AO64" s="45"/>
      <c r="AP64" s="57"/>
      <c r="AQ64" s="36"/>
      <c r="AR64" s="39"/>
      <c r="AS64" s="39"/>
      <c r="AT64" s="39"/>
      <c r="AU64" s="39"/>
      <c r="AV64" s="36"/>
      <c r="AW64" s="36"/>
      <c r="AX64" s="36"/>
      <c r="AY64" s="36"/>
      <c r="AZ64" s="36"/>
      <c r="BA64" s="36"/>
      <c r="BB64" s="36"/>
      <c r="BC64" s="36"/>
      <c r="BD64" s="36"/>
      <c r="BE64" s="51"/>
      <c r="BF64" s="36"/>
      <c r="BG64" s="51"/>
      <c r="BH64" s="36"/>
      <c r="BI64" s="48"/>
      <c r="BJ64" s="39"/>
      <c r="BK64" s="39"/>
      <c r="BL64" s="39"/>
      <c r="BM64" s="39"/>
      <c r="BN64" s="29"/>
      <c r="BO64" s="27"/>
      <c r="BP64" s="29"/>
      <c r="BQ64" s="27"/>
    </row>
    <row r="65" spans="1:69" s="8" customFormat="1" x14ac:dyDescent="0.25">
      <c r="A65" s="58">
        <v>13</v>
      </c>
      <c r="B65" s="61"/>
      <c r="C65" s="34"/>
      <c r="D65" s="34"/>
      <c r="E65" s="34"/>
      <c r="F65" s="55"/>
      <c r="G65" s="52"/>
      <c r="H65" s="52"/>
      <c r="I65" s="52"/>
      <c r="J65" s="52"/>
      <c r="K65" s="52"/>
      <c r="L65" s="64">
        <f>SUM(G65:K69)</f>
        <v>0</v>
      </c>
      <c r="M65" s="37" t="str">
        <f t="shared" ref="M65:M79" si="80">IF(F65="","",IF(AND(F65="Crepe sanitary paper",I65&lt;=0.2),"ok","not ok"))</f>
        <v/>
      </c>
      <c r="N65" s="37" t="str">
        <f t="shared" ref="N65:N79" si="81">IF(F65="","",IF(AND(F65="Sanitary paper for food contact",I65&lt;=0.5),"ok","not ok"))</f>
        <v/>
      </c>
      <c r="O65" s="37" t="str">
        <f t="shared" ref="O65:O79" si="82">IF(F65="","",IF(AND(F65="Other sanitary paper",I65&lt;=0.35),"ok","not ok"))</f>
        <v/>
      </c>
      <c r="P65" s="37" t="str">
        <f t="shared" ref="P65" si="83">IF(F65="","",IF(OR(M65="ok",N65="ok",O65="ok"),"ok","not ok"))</f>
        <v/>
      </c>
      <c r="Q65" s="34"/>
      <c r="R65" s="34"/>
      <c r="S65" s="34"/>
      <c r="T65" s="34"/>
      <c r="U65" s="40"/>
      <c r="V65" s="40"/>
      <c r="W65" s="25"/>
      <c r="X65" s="26"/>
      <c r="Y65" s="33"/>
      <c r="Z65" s="34"/>
      <c r="AA65" s="34"/>
      <c r="AB65" s="43"/>
      <c r="AC65" s="34"/>
      <c r="AD65" s="40"/>
      <c r="AE65" s="29"/>
      <c r="AF65" s="29"/>
      <c r="AG65" s="29"/>
      <c r="AH65" s="34"/>
      <c r="AI65" s="43"/>
      <c r="AJ65" s="43"/>
      <c r="AK65" s="43"/>
      <c r="AL65" s="34"/>
      <c r="AM65" s="43"/>
      <c r="AN65" s="34"/>
      <c r="AO65" s="43"/>
      <c r="AP65" s="55"/>
      <c r="AQ65" s="34"/>
      <c r="AR65" s="37" t="str">
        <f t="shared" si="20"/>
        <v>not ok</v>
      </c>
      <c r="AS65" s="37" t="str">
        <f t="shared" ref="AS65:AS79" si="84">IF(AND(AP65="Paper factory without deinking",AQ65&lt;10),"ok","not ok")</f>
        <v>not ok</v>
      </c>
      <c r="AT65" s="37" t="str">
        <f t="shared" ref="AT65:AT79" si="85">IF(AND(AP65="Dried deinked
recovered paper (DIP)",AQ65&lt;25),"ok","not ok")</f>
        <v>not ok</v>
      </c>
      <c r="AU65" s="37" t="str">
        <f t="shared" ref="AU65" si="86">IF(AP65="","",IF(OR(AR65="ok",AS65="ok",AT65="ok"),"ok","not ok"))</f>
        <v/>
      </c>
      <c r="AV65" s="34"/>
      <c r="AW65" s="34"/>
      <c r="AX65" s="34"/>
      <c r="AY65" s="34"/>
      <c r="AZ65" s="34"/>
      <c r="BA65" s="34"/>
      <c r="BB65" s="34"/>
      <c r="BC65" s="34"/>
      <c r="BD65" s="34"/>
      <c r="BE65" s="49"/>
      <c r="BF65" s="34"/>
      <c r="BG65" s="49"/>
      <c r="BH65" s="34"/>
      <c r="BI65" s="46" t="str">
        <f>IF(AP65="","",BE65+BG65)</f>
        <v/>
      </c>
      <c r="BJ65" s="37" t="str">
        <f>IF(AND(AP65="Papierfabrik mit Deinking",BI65&lt;=4565),"ok","not ok")</f>
        <v>not ok</v>
      </c>
      <c r="BK65" s="37" t="str">
        <f>IF(AND(AP65="Papierfabrik ohne Deinking",BI65&lt;=2915),"ok","not ok")</f>
        <v>not ok</v>
      </c>
      <c r="BL65" s="37" t="str">
        <f>IF(AND(AP65="Getrockneter deinkter
 Altpapierstoff (DIP)",BI65&lt;=2035),"ok","not ok")</f>
        <v>not ok</v>
      </c>
      <c r="BM65" s="37" t="str">
        <f>IF(AP65="","",IF(OR(BJ65="ok",BK65="ok",BL65="ok"),"ok","not ok"))</f>
        <v/>
      </c>
      <c r="BN65" s="29"/>
      <c r="BO65" s="27"/>
      <c r="BP65" s="29"/>
      <c r="BQ65" s="27"/>
    </row>
    <row r="66" spans="1:69" s="8" customFormat="1" x14ac:dyDescent="0.25">
      <c r="A66" s="59"/>
      <c r="B66" s="62"/>
      <c r="C66" s="35"/>
      <c r="D66" s="35"/>
      <c r="E66" s="35"/>
      <c r="F66" s="56"/>
      <c r="G66" s="53"/>
      <c r="H66" s="53"/>
      <c r="I66" s="53"/>
      <c r="J66" s="53"/>
      <c r="K66" s="53"/>
      <c r="L66" s="65"/>
      <c r="M66" s="38"/>
      <c r="N66" s="38"/>
      <c r="O66" s="38"/>
      <c r="P66" s="38"/>
      <c r="Q66" s="35"/>
      <c r="R66" s="35"/>
      <c r="S66" s="35"/>
      <c r="T66" s="35"/>
      <c r="U66" s="41"/>
      <c r="V66" s="41"/>
      <c r="W66" s="25"/>
      <c r="X66" s="26"/>
      <c r="Y66" s="33"/>
      <c r="Z66" s="35"/>
      <c r="AA66" s="35"/>
      <c r="AB66" s="44"/>
      <c r="AC66" s="35"/>
      <c r="AD66" s="41"/>
      <c r="AE66" s="29"/>
      <c r="AF66" s="29"/>
      <c r="AG66" s="29"/>
      <c r="AH66" s="35"/>
      <c r="AI66" s="44"/>
      <c r="AJ66" s="44"/>
      <c r="AK66" s="44"/>
      <c r="AL66" s="35"/>
      <c r="AM66" s="44"/>
      <c r="AN66" s="35"/>
      <c r="AO66" s="44"/>
      <c r="AP66" s="56"/>
      <c r="AQ66" s="35"/>
      <c r="AR66" s="38"/>
      <c r="AS66" s="38"/>
      <c r="AT66" s="38"/>
      <c r="AU66" s="38"/>
      <c r="AV66" s="35"/>
      <c r="AW66" s="35"/>
      <c r="AX66" s="35"/>
      <c r="AY66" s="35"/>
      <c r="AZ66" s="35"/>
      <c r="BA66" s="35"/>
      <c r="BB66" s="35"/>
      <c r="BC66" s="35"/>
      <c r="BD66" s="35"/>
      <c r="BE66" s="50"/>
      <c r="BF66" s="35"/>
      <c r="BG66" s="50"/>
      <c r="BH66" s="35"/>
      <c r="BI66" s="47"/>
      <c r="BJ66" s="38"/>
      <c r="BK66" s="38"/>
      <c r="BL66" s="38"/>
      <c r="BM66" s="38"/>
      <c r="BN66" s="29"/>
      <c r="BO66" s="27"/>
      <c r="BP66" s="29"/>
      <c r="BQ66" s="27"/>
    </row>
    <row r="67" spans="1:69" s="8" customFormat="1" x14ac:dyDescent="0.25">
      <c r="A67" s="59"/>
      <c r="B67" s="62"/>
      <c r="C67" s="35"/>
      <c r="D67" s="35"/>
      <c r="E67" s="35"/>
      <c r="F67" s="56"/>
      <c r="G67" s="53"/>
      <c r="H67" s="53"/>
      <c r="I67" s="53"/>
      <c r="J67" s="53"/>
      <c r="K67" s="53"/>
      <c r="L67" s="65"/>
      <c r="M67" s="38"/>
      <c r="N67" s="38"/>
      <c r="O67" s="38"/>
      <c r="P67" s="38"/>
      <c r="Q67" s="35"/>
      <c r="R67" s="35"/>
      <c r="S67" s="35"/>
      <c r="T67" s="35"/>
      <c r="U67" s="41"/>
      <c r="V67" s="41"/>
      <c r="W67" s="25"/>
      <c r="X67" s="26"/>
      <c r="Y67" s="33"/>
      <c r="Z67" s="35"/>
      <c r="AA67" s="35"/>
      <c r="AB67" s="44"/>
      <c r="AC67" s="35"/>
      <c r="AD67" s="41"/>
      <c r="AE67" s="29"/>
      <c r="AF67" s="29"/>
      <c r="AG67" s="29"/>
      <c r="AH67" s="35"/>
      <c r="AI67" s="44"/>
      <c r="AJ67" s="44"/>
      <c r="AK67" s="44"/>
      <c r="AL67" s="35"/>
      <c r="AM67" s="44"/>
      <c r="AN67" s="35"/>
      <c r="AO67" s="44"/>
      <c r="AP67" s="56"/>
      <c r="AQ67" s="35"/>
      <c r="AR67" s="38"/>
      <c r="AS67" s="38"/>
      <c r="AT67" s="38"/>
      <c r="AU67" s="38"/>
      <c r="AV67" s="35"/>
      <c r="AW67" s="35"/>
      <c r="AX67" s="35"/>
      <c r="AY67" s="35"/>
      <c r="AZ67" s="35"/>
      <c r="BA67" s="35"/>
      <c r="BB67" s="35"/>
      <c r="BC67" s="35"/>
      <c r="BD67" s="35"/>
      <c r="BE67" s="50"/>
      <c r="BF67" s="35"/>
      <c r="BG67" s="50"/>
      <c r="BH67" s="35"/>
      <c r="BI67" s="47"/>
      <c r="BJ67" s="38"/>
      <c r="BK67" s="38"/>
      <c r="BL67" s="38"/>
      <c r="BM67" s="38"/>
      <c r="BN67" s="29"/>
      <c r="BO67" s="27"/>
      <c r="BP67" s="29"/>
      <c r="BQ67" s="27"/>
    </row>
    <row r="68" spans="1:69" s="8" customFormat="1" x14ac:dyDescent="0.25">
      <c r="A68" s="59"/>
      <c r="B68" s="62"/>
      <c r="C68" s="35"/>
      <c r="D68" s="35"/>
      <c r="E68" s="35"/>
      <c r="F68" s="56"/>
      <c r="G68" s="53"/>
      <c r="H68" s="53"/>
      <c r="I68" s="53"/>
      <c r="J68" s="53"/>
      <c r="K68" s="53"/>
      <c r="L68" s="65"/>
      <c r="M68" s="38"/>
      <c r="N68" s="38"/>
      <c r="O68" s="38"/>
      <c r="P68" s="38"/>
      <c r="Q68" s="35"/>
      <c r="R68" s="35"/>
      <c r="S68" s="35"/>
      <c r="T68" s="35"/>
      <c r="U68" s="41"/>
      <c r="V68" s="41"/>
      <c r="W68" s="25"/>
      <c r="X68" s="26"/>
      <c r="Y68" s="33"/>
      <c r="Z68" s="35"/>
      <c r="AA68" s="35"/>
      <c r="AB68" s="44"/>
      <c r="AC68" s="35"/>
      <c r="AD68" s="41"/>
      <c r="AE68" s="29"/>
      <c r="AF68" s="29"/>
      <c r="AG68" s="29"/>
      <c r="AH68" s="35"/>
      <c r="AI68" s="44"/>
      <c r="AJ68" s="44"/>
      <c r="AK68" s="44"/>
      <c r="AL68" s="35"/>
      <c r="AM68" s="44"/>
      <c r="AN68" s="35"/>
      <c r="AO68" s="44"/>
      <c r="AP68" s="56"/>
      <c r="AQ68" s="35"/>
      <c r="AR68" s="38"/>
      <c r="AS68" s="38"/>
      <c r="AT68" s="38"/>
      <c r="AU68" s="38"/>
      <c r="AV68" s="35"/>
      <c r="AW68" s="35"/>
      <c r="AX68" s="35"/>
      <c r="AY68" s="35"/>
      <c r="AZ68" s="35"/>
      <c r="BA68" s="35"/>
      <c r="BB68" s="35"/>
      <c r="BC68" s="35"/>
      <c r="BD68" s="35"/>
      <c r="BE68" s="50"/>
      <c r="BF68" s="35"/>
      <c r="BG68" s="50"/>
      <c r="BH68" s="35"/>
      <c r="BI68" s="47"/>
      <c r="BJ68" s="38"/>
      <c r="BK68" s="38"/>
      <c r="BL68" s="38"/>
      <c r="BM68" s="38"/>
      <c r="BN68" s="29"/>
      <c r="BO68" s="27"/>
      <c r="BP68" s="29"/>
      <c r="BQ68" s="27"/>
    </row>
    <row r="69" spans="1:69" s="8" customFormat="1" x14ac:dyDescent="0.25">
      <c r="A69" s="60"/>
      <c r="B69" s="63"/>
      <c r="C69" s="36"/>
      <c r="D69" s="36"/>
      <c r="E69" s="36"/>
      <c r="F69" s="57"/>
      <c r="G69" s="54"/>
      <c r="H69" s="54"/>
      <c r="I69" s="54"/>
      <c r="J69" s="54"/>
      <c r="K69" s="54"/>
      <c r="L69" s="66"/>
      <c r="M69" s="39"/>
      <c r="N69" s="39"/>
      <c r="O69" s="39"/>
      <c r="P69" s="39"/>
      <c r="Q69" s="36"/>
      <c r="R69" s="36"/>
      <c r="S69" s="36"/>
      <c r="T69" s="36"/>
      <c r="U69" s="42"/>
      <c r="V69" s="42"/>
      <c r="W69" s="25"/>
      <c r="X69" s="26"/>
      <c r="Y69" s="33"/>
      <c r="Z69" s="36"/>
      <c r="AA69" s="36"/>
      <c r="AB69" s="45"/>
      <c r="AC69" s="36"/>
      <c r="AD69" s="42"/>
      <c r="AE69" s="29"/>
      <c r="AF69" s="29"/>
      <c r="AG69" s="29"/>
      <c r="AH69" s="36"/>
      <c r="AI69" s="45"/>
      <c r="AJ69" s="45"/>
      <c r="AK69" s="45"/>
      <c r="AL69" s="36"/>
      <c r="AM69" s="45"/>
      <c r="AN69" s="36"/>
      <c r="AO69" s="45"/>
      <c r="AP69" s="57"/>
      <c r="AQ69" s="36"/>
      <c r="AR69" s="39"/>
      <c r="AS69" s="39"/>
      <c r="AT69" s="39"/>
      <c r="AU69" s="39"/>
      <c r="AV69" s="36"/>
      <c r="AW69" s="36"/>
      <c r="AX69" s="36"/>
      <c r="AY69" s="36"/>
      <c r="AZ69" s="36"/>
      <c r="BA69" s="36"/>
      <c r="BB69" s="36"/>
      <c r="BC69" s="36"/>
      <c r="BD69" s="36"/>
      <c r="BE69" s="51"/>
      <c r="BF69" s="36"/>
      <c r="BG69" s="51"/>
      <c r="BH69" s="36"/>
      <c r="BI69" s="48"/>
      <c r="BJ69" s="39"/>
      <c r="BK69" s="39"/>
      <c r="BL69" s="39"/>
      <c r="BM69" s="39"/>
      <c r="BN69" s="29"/>
      <c r="BO69" s="27"/>
      <c r="BP69" s="29"/>
      <c r="BQ69" s="27"/>
    </row>
    <row r="70" spans="1:69" s="8" customFormat="1" x14ac:dyDescent="0.25">
      <c r="A70" s="58">
        <v>14</v>
      </c>
      <c r="B70" s="61"/>
      <c r="C70" s="34"/>
      <c r="D70" s="34"/>
      <c r="E70" s="34"/>
      <c r="F70" s="55"/>
      <c r="G70" s="52"/>
      <c r="H70" s="52"/>
      <c r="I70" s="52"/>
      <c r="J70" s="52"/>
      <c r="K70" s="52"/>
      <c r="L70" s="64">
        <f>SUM(G70:K74)</f>
        <v>0</v>
      </c>
      <c r="M70" s="37" t="str">
        <f t="shared" ref="M70:M79" si="87">IF(F70="","",IF(AND(F70="Crepe sanitary paper",I70&lt;=0.2),"ok","not ok"))</f>
        <v/>
      </c>
      <c r="N70" s="37" t="str">
        <f t="shared" ref="N70:N79" si="88">IF(F70="","",IF(AND(F70="Sanitary paper for food contact",I70&lt;=0.5),"ok","not ok"))</f>
        <v/>
      </c>
      <c r="O70" s="37" t="str">
        <f t="shared" ref="O70:O79" si="89">IF(F70="","",IF(AND(F70="Other sanitary paper",I70&lt;=0.35),"ok","not ok"))</f>
        <v/>
      </c>
      <c r="P70" s="37" t="str">
        <f t="shared" ref="P70" si="90">IF(F70="","",IF(OR(M70="ok",N70="ok",O70="ok"),"ok","not ok"))</f>
        <v/>
      </c>
      <c r="Q70" s="34"/>
      <c r="R70" s="34"/>
      <c r="S70" s="34"/>
      <c r="T70" s="34"/>
      <c r="U70" s="40"/>
      <c r="V70" s="40"/>
      <c r="W70" s="25"/>
      <c r="X70" s="26"/>
      <c r="Y70" s="33"/>
      <c r="Z70" s="34"/>
      <c r="AA70" s="34"/>
      <c r="AB70" s="43"/>
      <c r="AC70" s="34"/>
      <c r="AD70" s="40"/>
      <c r="AE70" s="29"/>
      <c r="AF70" s="29"/>
      <c r="AG70" s="29"/>
      <c r="AH70" s="34"/>
      <c r="AI70" s="43"/>
      <c r="AJ70" s="43"/>
      <c r="AK70" s="43"/>
      <c r="AL70" s="34"/>
      <c r="AM70" s="43"/>
      <c r="AN70" s="34"/>
      <c r="AO70" s="43"/>
      <c r="AP70" s="55"/>
      <c r="AQ70" s="34"/>
      <c r="AR70" s="37" t="str">
        <f t="shared" si="20"/>
        <v>not ok</v>
      </c>
      <c r="AS70" s="37" t="str">
        <f t="shared" ref="AS70:AS79" si="91">IF(AND(AP70="Paper factory without deinking",AQ70&lt;10),"ok","not ok")</f>
        <v>not ok</v>
      </c>
      <c r="AT70" s="37" t="str">
        <f t="shared" ref="AT70:AT79" si="92">IF(AND(AP70="Dried deinked
recovered paper (DIP)",AQ70&lt;25),"ok","not ok")</f>
        <v>not ok</v>
      </c>
      <c r="AU70" s="37" t="str">
        <f t="shared" ref="AU70" si="93">IF(AP70="","",IF(OR(AR70="ok",AS70="ok",AT70="ok"),"ok","not ok"))</f>
        <v/>
      </c>
      <c r="AV70" s="34"/>
      <c r="AW70" s="34"/>
      <c r="AX70" s="34"/>
      <c r="AY70" s="34"/>
      <c r="AZ70" s="34"/>
      <c r="BA70" s="34"/>
      <c r="BB70" s="34"/>
      <c r="BC70" s="34"/>
      <c r="BD70" s="34"/>
      <c r="BE70" s="49"/>
      <c r="BF70" s="34"/>
      <c r="BG70" s="49"/>
      <c r="BH70" s="34"/>
      <c r="BI70" s="46" t="str">
        <f>IF(AP70="","",BE70+BG70)</f>
        <v/>
      </c>
      <c r="BJ70" s="37" t="str">
        <f>IF(AND(AP70="Papierfabrik mit Deinking",BI70&lt;=4565),"ok","not ok")</f>
        <v>not ok</v>
      </c>
      <c r="BK70" s="37" t="str">
        <f>IF(AND(AP70="Papierfabrik ohne Deinking",BI70&lt;=2915),"ok","not ok")</f>
        <v>not ok</v>
      </c>
      <c r="BL70" s="37" t="str">
        <f>IF(AND(AP70="Getrockneter deinkter
 Altpapierstoff (DIP)",BI70&lt;=2035),"ok","not ok")</f>
        <v>not ok</v>
      </c>
      <c r="BM70" s="37" t="str">
        <f>IF(AP70="","",IF(OR(BJ70="ok",BK70="ok",BL70="ok"),"ok","not ok"))</f>
        <v/>
      </c>
      <c r="BN70" s="29"/>
      <c r="BO70" s="27"/>
      <c r="BP70" s="29"/>
      <c r="BQ70" s="27"/>
    </row>
    <row r="71" spans="1:69" s="8" customFormat="1" x14ac:dyDescent="0.25">
      <c r="A71" s="59"/>
      <c r="B71" s="62"/>
      <c r="C71" s="35"/>
      <c r="D71" s="35"/>
      <c r="E71" s="35"/>
      <c r="F71" s="56"/>
      <c r="G71" s="53"/>
      <c r="H71" s="53"/>
      <c r="I71" s="53"/>
      <c r="J71" s="53"/>
      <c r="K71" s="53"/>
      <c r="L71" s="65"/>
      <c r="M71" s="38"/>
      <c r="N71" s="38"/>
      <c r="O71" s="38"/>
      <c r="P71" s="38"/>
      <c r="Q71" s="35"/>
      <c r="R71" s="35"/>
      <c r="S71" s="35"/>
      <c r="T71" s="35"/>
      <c r="U71" s="41"/>
      <c r="V71" s="41"/>
      <c r="W71" s="25"/>
      <c r="X71" s="26"/>
      <c r="Y71" s="33"/>
      <c r="Z71" s="35"/>
      <c r="AA71" s="35"/>
      <c r="AB71" s="44"/>
      <c r="AC71" s="35"/>
      <c r="AD71" s="41"/>
      <c r="AE71" s="29"/>
      <c r="AF71" s="29"/>
      <c r="AG71" s="29"/>
      <c r="AH71" s="35"/>
      <c r="AI71" s="44"/>
      <c r="AJ71" s="44"/>
      <c r="AK71" s="44"/>
      <c r="AL71" s="35"/>
      <c r="AM71" s="44"/>
      <c r="AN71" s="35"/>
      <c r="AO71" s="44"/>
      <c r="AP71" s="56"/>
      <c r="AQ71" s="35"/>
      <c r="AR71" s="38"/>
      <c r="AS71" s="38"/>
      <c r="AT71" s="38"/>
      <c r="AU71" s="38"/>
      <c r="AV71" s="35"/>
      <c r="AW71" s="35"/>
      <c r="AX71" s="35"/>
      <c r="AY71" s="35"/>
      <c r="AZ71" s="35"/>
      <c r="BA71" s="35"/>
      <c r="BB71" s="35"/>
      <c r="BC71" s="35"/>
      <c r="BD71" s="35"/>
      <c r="BE71" s="50"/>
      <c r="BF71" s="35"/>
      <c r="BG71" s="50"/>
      <c r="BH71" s="35"/>
      <c r="BI71" s="47"/>
      <c r="BJ71" s="38"/>
      <c r="BK71" s="38"/>
      <c r="BL71" s="38"/>
      <c r="BM71" s="38"/>
      <c r="BN71" s="29"/>
      <c r="BO71" s="27"/>
      <c r="BP71" s="29"/>
      <c r="BQ71" s="27"/>
    </row>
    <row r="72" spans="1:69" s="8" customFormat="1" x14ac:dyDescent="0.25">
      <c r="A72" s="59"/>
      <c r="B72" s="62"/>
      <c r="C72" s="35"/>
      <c r="D72" s="35"/>
      <c r="E72" s="35"/>
      <c r="F72" s="56"/>
      <c r="G72" s="53"/>
      <c r="H72" s="53"/>
      <c r="I72" s="53"/>
      <c r="J72" s="53"/>
      <c r="K72" s="53"/>
      <c r="L72" s="65"/>
      <c r="M72" s="38"/>
      <c r="N72" s="38"/>
      <c r="O72" s="38"/>
      <c r="P72" s="38"/>
      <c r="Q72" s="35"/>
      <c r="R72" s="35"/>
      <c r="S72" s="35"/>
      <c r="T72" s="35"/>
      <c r="U72" s="41"/>
      <c r="V72" s="41"/>
      <c r="W72" s="25"/>
      <c r="X72" s="26"/>
      <c r="Y72" s="33"/>
      <c r="Z72" s="35"/>
      <c r="AA72" s="35"/>
      <c r="AB72" s="44"/>
      <c r="AC72" s="35"/>
      <c r="AD72" s="41"/>
      <c r="AE72" s="29"/>
      <c r="AF72" s="29"/>
      <c r="AG72" s="29"/>
      <c r="AH72" s="35"/>
      <c r="AI72" s="44"/>
      <c r="AJ72" s="44"/>
      <c r="AK72" s="44"/>
      <c r="AL72" s="35"/>
      <c r="AM72" s="44"/>
      <c r="AN72" s="35"/>
      <c r="AO72" s="44"/>
      <c r="AP72" s="56"/>
      <c r="AQ72" s="35"/>
      <c r="AR72" s="38"/>
      <c r="AS72" s="38"/>
      <c r="AT72" s="38"/>
      <c r="AU72" s="38"/>
      <c r="AV72" s="35"/>
      <c r="AW72" s="35"/>
      <c r="AX72" s="35"/>
      <c r="AY72" s="35"/>
      <c r="AZ72" s="35"/>
      <c r="BA72" s="35"/>
      <c r="BB72" s="35"/>
      <c r="BC72" s="35"/>
      <c r="BD72" s="35"/>
      <c r="BE72" s="50"/>
      <c r="BF72" s="35"/>
      <c r="BG72" s="50"/>
      <c r="BH72" s="35"/>
      <c r="BI72" s="47"/>
      <c r="BJ72" s="38"/>
      <c r="BK72" s="38"/>
      <c r="BL72" s="38"/>
      <c r="BM72" s="38"/>
      <c r="BN72" s="29"/>
      <c r="BO72" s="27"/>
      <c r="BP72" s="29"/>
      <c r="BQ72" s="27"/>
    </row>
    <row r="73" spans="1:69" s="8" customFormat="1" x14ac:dyDescent="0.25">
      <c r="A73" s="59"/>
      <c r="B73" s="62"/>
      <c r="C73" s="35"/>
      <c r="D73" s="35"/>
      <c r="E73" s="35"/>
      <c r="F73" s="56"/>
      <c r="G73" s="53"/>
      <c r="H73" s="53"/>
      <c r="I73" s="53"/>
      <c r="J73" s="53"/>
      <c r="K73" s="53"/>
      <c r="L73" s="65"/>
      <c r="M73" s="38"/>
      <c r="N73" s="38"/>
      <c r="O73" s="38"/>
      <c r="P73" s="38"/>
      <c r="Q73" s="35"/>
      <c r="R73" s="35"/>
      <c r="S73" s="35"/>
      <c r="T73" s="35"/>
      <c r="U73" s="41"/>
      <c r="V73" s="41"/>
      <c r="W73" s="25"/>
      <c r="X73" s="26"/>
      <c r="Y73" s="33"/>
      <c r="Z73" s="35"/>
      <c r="AA73" s="35"/>
      <c r="AB73" s="44"/>
      <c r="AC73" s="35"/>
      <c r="AD73" s="41"/>
      <c r="AE73" s="29"/>
      <c r="AF73" s="29"/>
      <c r="AG73" s="29"/>
      <c r="AH73" s="35"/>
      <c r="AI73" s="44"/>
      <c r="AJ73" s="44"/>
      <c r="AK73" s="44"/>
      <c r="AL73" s="35"/>
      <c r="AM73" s="44"/>
      <c r="AN73" s="35"/>
      <c r="AO73" s="44"/>
      <c r="AP73" s="56"/>
      <c r="AQ73" s="35"/>
      <c r="AR73" s="38"/>
      <c r="AS73" s="38"/>
      <c r="AT73" s="38"/>
      <c r="AU73" s="38"/>
      <c r="AV73" s="35"/>
      <c r="AW73" s="35"/>
      <c r="AX73" s="35"/>
      <c r="AY73" s="35"/>
      <c r="AZ73" s="35"/>
      <c r="BA73" s="35"/>
      <c r="BB73" s="35"/>
      <c r="BC73" s="35"/>
      <c r="BD73" s="35"/>
      <c r="BE73" s="50"/>
      <c r="BF73" s="35"/>
      <c r="BG73" s="50"/>
      <c r="BH73" s="35"/>
      <c r="BI73" s="47"/>
      <c r="BJ73" s="38"/>
      <c r="BK73" s="38"/>
      <c r="BL73" s="38"/>
      <c r="BM73" s="38"/>
      <c r="BN73" s="29"/>
      <c r="BO73" s="27"/>
      <c r="BP73" s="29"/>
      <c r="BQ73" s="27"/>
    </row>
    <row r="74" spans="1:69" s="8" customFormat="1" x14ac:dyDescent="0.25">
      <c r="A74" s="60"/>
      <c r="B74" s="63"/>
      <c r="C74" s="36"/>
      <c r="D74" s="36"/>
      <c r="E74" s="36"/>
      <c r="F74" s="57"/>
      <c r="G74" s="54"/>
      <c r="H74" s="54"/>
      <c r="I74" s="54"/>
      <c r="J74" s="54"/>
      <c r="K74" s="54"/>
      <c r="L74" s="66"/>
      <c r="M74" s="39"/>
      <c r="N74" s="39"/>
      <c r="O74" s="39"/>
      <c r="P74" s="39"/>
      <c r="Q74" s="36"/>
      <c r="R74" s="36"/>
      <c r="S74" s="36"/>
      <c r="T74" s="36"/>
      <c r="U74" s="42"/>
      <c r="V74" s="42"/>
      <c r="W74" s="25"/>
      <c r="X74" s="26"/>
      <c r="Y74" s="33"/>
      <c r="Z74" s="36"/>
      <c r="AA74" s="36"/>
      <c r="AB74" s="45"/>
      <c r="AC74" s="36"/>
      <c r="AD74" s="42"/>
      <c r="AE74" s="29"/>
      <c r="AF74" s="29"/>
      <c r="AG74" s="29"/>
      <c r="AH74" s="36"/>
      <c r="AI74" s="45"/>
      <c r="AJ74" s="45"/>
      <c r="AK74" s="45"/>
      <c r="AL74" s="36"/>
      <c r="AM74" s="45"/>
      <c r="AN74" s="36"/>
      <c r="AO74" s="45"/>
      <c r="AP74" s="57"/>
      <c r="AQ74" s="36"/>
      <c r="AR74" s="39"/>
      <c r="AS74" s="39"/>
      <c r="AT74" s="39"/>
      <c r="AU74" s="39"/>
      <c r="AV74" s="36"/>
      <c r="AW74" s="36"/>
      <c r="AX74" s="36"/>
      <c r="AY74" s="36"/>
      <c r="AZ74" s="36"/>
      <c r="BA74" s="36"/>
      <c r="BB74" s="36"/>
      <c r="BC74" s="36"/>
      <c r="BD74" s="36"/>
      <c r="BE74" s="51"/>
      <c r="BF74" s="36"/>
      <c r="BG74" s="51"/>
      <c r="BH74" s="36"/>
      <c r="BI74" s="48"/>
      <c r="BJ74" s="39"/>
      <c r="BK74" s="39"/>
      <c r="BL74" s="39"/>
      <c r="BM74" s="39"/>
      <c r="BN74" s="29"/>
      <c r="BO74" s="27"/>
      <c r="BP74" s="29"/>
      <c r="BQ74" s="27"/>
    </row>
    <row r="75" spans="1:69" s="8" customFormat="1" x14ac:dyDescent="0.25">
      <c r="A75" s="58">
        <v>15</v>
      </c>
      <c r="B75" s="61"/>
      <c r="C75" s="34"/>
      <c r="D75" s="34"/>
      <c r="E75" s="34"/>
      <c r="F75" s="55"/>
      <c r="G75" s="52"/>
      <c r="H75" s="52"/>
      <c r="I75" s="52"/>
      <c r="J75" s="52"/>
      <c r="K75" s="52"/>
      <c r="L75" s="64">
        <f>SUM(G75:K79)</f>
        <v>0</v>
      </c>
      <c r="M75" s="37" t="str">
        <f t="shared" ref="M75:M79" si="94">IF(F75="","",IF(AND(F75="Crepe sanitary paper",I75&lt;=0.2),"ok","not ok"))</f>
        <v/>
      </c>
      <c r="N75" s="37" t="str">
        <f t="shared" ref="N75:N79" si="95">IF(F75="","",IF(AND(F75="Sanitary paper for food contact",I75&lt;=0.5),"ok","not ok"))</f>
        <v/>
      </c>
      <c r="O75" s="37" t="str">
        <f t="shared" ref="O75:O79" si="96">IF(F75="","",IF(AND(F75="Other sanitary paper",I75&lt;=0.35),"ok","not ok"))</f>
        <v/>
      </c>
      <c r="P75" s="37" t="str">
        <f t="shared" ref="P75" si="97">IF(F75="","",IF(OR(M75="ok",N75="ok",O75="ok"),"ok","not ok"))</f>
        <v/>
      </c>
      <c r="Q75" s="34"/>
      <c r="R75" s="34"/>
      <c r="S75" s="34"/>
      <c r="T75" s="34"/>
      <c r="U75" s="40"/>
      <c r="V75" s="40"/>
      <c r="W75" s="25"/>
      <c r="X75" s="26"/>
      <c r="Y75" s="33"/>
      <c r="Z75" s="34"/>
      <c r="AA75" s="34"/>
      <c r="AB75" s="43"/>
      <c r="AC75" s="34"/>
      <c r="AD75" s="40"/>
      <c r="AE75" s="29"/>
      <c r="AF75" s="29"/>
      <c r="AG75" s="29"/>
      <c r="AH75" s="34"/>
      <c r="AI75" s="43"/>
      <c r="AJ75" s="43"/>
      <c r="AK75" s="43"/>
      <c r="AL75" s="34"/>
      <c r="AM75" s="43"/>
      <c r="AN75" s="34"/>
      <c r="AO75" s="43"/>
      <c r="AP75" s="55"/>
      <c r="AQ75" s="34"/>
      <c r="AR75" s="37" t="str">
        <f t="shared" si="20"/>
        <v>not ok</v>
      </c>
      <c r="AS75" s="37" t="str">
        <f t="shared" ref="AS75:AS79" si="98">IF(AND(AP75="Paper factory without deinking",AQ75&lt;10),"ok","not ok")</f>
        <v>not ok</v>
      </c>
      <c r="AT75" s="37" t="str">
        <f t="shared" ref="AT75:AT79" si="99">IF(AND(AP75="Dried deinked
recovered paper (DIP)",AQ75&lt;25),"ok","not ok")</f>
        <v>not ok</v>
      </c>
      <c r="AU75" s="37" t="str">
        <f t="shared" ref="AU75" si="100">IF(AP75="","",IF(OR(AR75="ok",AS75="ok",AT75="ok"),"ok","not ok"))</f>
        <v/>
      </c>
      <c r="AV75" s="34"/>
      <c r="AW75" s="34"/>
      <c r="AX75" s="34"/>
      <c r="AY75" s="34"/>
      <c r="AZ75" s="34"/>
      <c r="BA75" s="34"/>
      <c r="BB75" s="34"/>
      <c r="BC75" s="34"/>
      <c r="BD75" s="34"/>
      <c r="BE75" s="49"/>
      <c r="BF75" s="34"/>
      <c r="BG75" s="49"/>
      <c r="BH75" s="34"/>
      <c r="BI75" s="46" t="str">
        <f>IF(AP75="","",BE75+BG75)</f>
        <v/>
      </c>
      <c r="BJ75" s="37" t="str">
        <f>IF(AND(AP75="Papierfabrik mit Deinking",BI75&lt;=4565),"ok","not ok")</f>
        <v>not ok</v>
      </c>
      <c r="BK75" s="37" t="str">
        <f>IF(AND(AP75="Papierfabrik ohne Deinking",BI75&lt;=2915),"ok","not ok")</f>
        <v>not ok</v>
      </c>
      <c r="BL75" s="37" t="str">
        <f>IF(AND(AP75="Getrockneter deinkter
 Altpapierstoff (DIP)",BI75&lt;=2035),"ok","not ok")</f>
        <v>not ok</v>
      </c>
      <c r="BM75" s="37" t="str">
        <f>IF(AP75="","",IF(OR(BJ75="ok",BK75="ok",BL75="ok"),"ok","not ok"))</f>
        <v/>
      </c>
      <c r="BN75" s="29"/>
      <c r="BO75" s="27"/>
      <c r="BP75" s="29"/>
      <c r="BQ75" s="27"/>
    </row>
    <row r="76" spans="1:69" s="8" customFormat="1" x14ac:dyDescent="0.25">
      <c r="A76" s="59"/>
      <c r="B76" s="62"/>
      <c r="C76" s="35"/>
      <c r="D76" s="35"/>
      <c r="E76" s="35"/>
      <c r="F76" s="56"/>
      <c r="G76" s="53"/>
      <c r="H76" s="53"/>
      <c r="I76" s="53"/>
      <c r="J76" s="53"/>
      <c r="K76" s="53"/>
      <c r="L76" s="65"/>
      <c r="M76" s="38"/>
      <c r="N76" s="38"/>
      <c r="O76" s="38"/>
      <c r="P76" s="38"/>
      <c r="Q76" s="35"/>
      <c r="R76" s="35"/>
      <c r="S76" s="35"/>
      <c r="T76" s="35"/>
      <c r="U76" s="41"/>
      <c r="V76" s="41"/>
      <c r="W76" s="25"/>
      <c r="X76" s="26"/>
      <c r="Y76" s="33"/>
      <c r="Z76" s="35"/>
      <c r="AA76" s="35"/>
      <c r="AB76" s="44"/>
      <c r="AC76" s="35"/>
      <c r="AD76" s="41"/>
      <c r="AE76" s="29"/>
      <c r="AF76" s="29"/>
      <c r="AG76" s="29"/>
      <c r="AH76" s="35"/>
      <c r="AI76" s="44"/>
      <c r="AJ76" s="44"/>
      <c r="AK76" s="44"/>
      <c r="AL76" s="35"/>
      <c r="AM76" s="44"/>
      <c r="AN76" s="35"/>
      <c r="AO76" s="44"/>
      <c r="AP76" s="56"/>
      <c r="AQ76" s="35"/>
      <c r="AR76" s="38"/>
      <c r="AS76" s="38"/>
      <c r="AT76" s="38"/>
      <c r="AU76" s="38"/>
      <c r="AV76" s="35"/>
      <c r="AW76" s="35"/>
      <c r="AX76" s="35"/>
      <c r="AY76" s="35"/>
      <c r="AZ76" s="35"/>
      <c r="BA76" s="35"/>
      <c r="BB76" s="35"/>
      <c r="BC76" s="35"/>
      <c r="BD76" s="35"/>
      <c r="BE76" s="50"/>
      <c r="BF76" s="35"/>
      <c r="BG76" s="50"/>
      <c r="BH76" s="35"/>
      <c r="BI76" s="47"/>
      <c r="BJ76" s="38"/>
      <c r="BK76" s="38"/>
      <c r="BL76" s="38"/>
      <c r="BM76" s="38"/>
      <c r="BN76" s="29"/>
      <c r="BO76" s="27"/>
      <c r="BP76" s="29"/>
      <c r="BQ76" s="27"/>
    </row>
    <row r="77" spans="1:69" s="8" customFormat="1" x14ac:dyDescent="0.25">
      <c r="A77" s="59"/>
      <c r="B77" s="62"/>
      <c r="C77" s="35"/>
      <c r="D77" s="35"/>
      <c r="E77" s="35"/>
      <c r="F77" s="56"/>
      <c r="G77" s="53"/>
      <c r="H77" s="53"/>
      <c r="I77" s="53"/>
      <c r="J77" s="53"/>
      <c r="K77" s="53"/>
      <c r="L77" s="65"/>
      <c r="M77" s="38"/>
      <c r="N77" s="38"/>
      <c r="O77" s="38"/>
      <c r="P77" s="38"/>
      <c r="Q77" s="35"/>
      <c r="R77" s="35"/>
      <c r="S77" s="35"/>
      <c r="T77" s="35"/>
      <c r="U77" s="41"/>
      <c r="V77" s="41"/>
      <c r="W77" s="25"/>
      <c r="X77" s="26"/>
      <c r="Y77" s="33"/>
      <c r="Z77" s="35"/>
      <c r="AA77" s="35"/>
      <c r="AB77" s="44"/>
      <c r="AC77" s="35"/>
      <c r="AD77" s="41"/>
      <c r="AE77" s="29"/>
      <c r="AF77" s="29"/>
      <c r="AG77" s="29"/>
      <c r="AH77" s="35"/>
      <c r="AI77" s="44"/>
      <c r="AJ77" s="44"/>
      <c r="AK77" s="44"/>
      <c r="AL77" s="35"/>
      <c r="AM77" s="44"/>
      <c r="AN77" s="35"/>
      <c r="AO77" s="44"/>
      <c r="AP77" s="56"/>
      <c r="AQ77" s="35"/>
      <c r="AR77" s="38"/>
      <c r="AS77" s="38"/>
      <c r="AT77" s="38"/>
      <c r="AU77" s="38"/>
      <c r="AV77" s="35"/>
      <c r="AW77" s="35"/>
      <c r="AX77" s="35"/>
      <c r="AY77" s="35"/>
      <c r="AZ77" s="35"/>
      <c r="BA77" s="35"/>
      <c r="BB77" s="35"/>
      <c r="BC77" s="35"/>
      <c r="BD77" s="35"/>
      <c r="BE77" s="50"/>
      <c r="BF77" s="35"/>
      <c r="BG77" s="50"/>
      <c r="BH77" s="35"/>
      <c r="BI77" s="47"/>
      <c r="BJ77" s="38"/>
      <c r="BK77" s="38"/>
      <c r="BL77" s="38"/>
      <c r="BM77" s="38"/>
      <c r="BN77" s="29"/>
      <c r="BO77" s="27"/>
      <c r="BP77" s="29"/>
      <c r="BQ77" s="27"/>
    </row>
    <row r="78" spans="1:69" s="8" customFormat="1" x14ac:dyDescent="0.25">
      <c r="A78" s="59"/>
      <c r="B78" s="62"/>
      <c r="C78" s="35"/>
      <c r="D78" s="35"/>
      <c r="E78" s="35"/>
      <c r="F78" s="56"/>
      <c r="G78" s="53"/>
      <c r="H78" s="53"/>
      <c r="I78" s="53"/>
      <c r="J78" s="53"/>
      <c r="K78" s="53"/>
      <c r="L78" s="65"/>
      <c r="M78" s="38"/>
      <c r="N78" s="38"/>
      <c r="O78" s="38"/>
      <c r="P78" s="38"/>
      <c r="Q78" s="35"/>
      <c r="R78" s="35"/>
      <c r="S78" s="35"/>
      <c r="T78" s="35"/>
      <c r="U78" s="41"/>
      <c r="V78" s="41"/>
      <c r="W78" s="25"/>
      <c r="X78" s="26"/>
      <c r="Y78" s="33"/>
      <c r="Z78" s="35"/>
      <c r="AA78" s="35"/>
      <c r="AB78" s="44"/>
      <c r="AC78" s="35"/>
      <c r="AD78" s="41"/>
      <c r="AE78" s="29"/>
      <c r="AF78" s="29"/>
      <c r="AG78" s="29"/>
      <c r="AH78" s="35"/>
      <c r="AI78" s="44"/>
      <c r="AJ78" s="44"/>
      <c r="AK78" s="44"/>
      <c r="AL78" s="35"/>
      <c r="AM78" s="44"/>
      <c r="AN78" s="35"/>
      <c r="AO78" s="44"/>
      <c r="AP78" s="56"/>
      <c r="AQ78" s="35"/>
      <c r="AR78" s="38"/>
      <c r="AS78" s="38"/>
      <c r="AT78" s="38"/>
      <c r="AU78" s="38"/>
      <c r="AV78" s="35"/>
      <c r="AW78" s="35"/>
      <c r="AX78" s="35"/>
      <c r="AY78" s="35"/>
      <c r="AZ78" s="35"/>
      <c r="BA78" s="35"/>
      <c r="BB78" s="35"/>
      <c r="BC78" s="35"/>
      <c r="BD78" s="35"/>
      <c r="BE78" s="50"/>
      <c r="BF78" s="35"/>
      <c r="BG78" s="50"/>
      <c r="BH78" s="35"/>
      <c r="BI78" s="47"/>
      <c r="BJ78" s="38"/>
      <c r="BK78" s="38"/>
      <c r="BL78" s="38"/>
      <c r="BM78" s="38"/>
      <c r="BN78" s="29"/>
      <c r="BO78" s="27"/>
      <c r="BP78" s="29"/>
      <c r="BQ78" s="27"/>
    </row>
    <row r="79" spans="1:69" s="8" customFormat="1" x14ac:dyDescent="0.25">
      <c r="A79" s="60"/>
      <c r="B79" s="63"/>
      <c r="C79" s="36"/>
      <c r="D79" s="36"/>
      <c r="E79" s="36"/>
      <c r="F79" s="57"/>
      <c r="G79" s="54"/>
      <c r="H79" s="54"/>
      <c r="I79" s="54"/>
      <c r="J79" s="54"/>
      <c r="K79" s="54"/>
      <c r="L79" s="66"/>
      <c r="M79" s="39"/>
      <c r="N79" s="39"/>
      <c r="O79" s="39"/>
      <c r="P79" s="39"/>
      <c r="Q79" s="36"/>
      <c r="R79" s="36"/>
      <c r="S79" s="36"/>
      <c r="T79" s="36"/>
      <c r="U79" s="42"/>
      <c r="V79" s="42"/>
      <c r="W79" s="25"/>
      <c r="X79" s="26"/>
      <c r="Y79" s="33"/>
      <c r="Z79" s="36"/>
      <c r="AA79" s="36"/>
      <c r="AB79" s="45"/>
      <c r="AC79" s="36"/>
      <c r="AD79" s="42"/>
      <c r="AE79" s="29"/>
      <c r="AF79" s="29"/>
      <c r="AG79" s="29"/>
      <c r="AH79" s="36"/>
      <c r="AI79" s="45"/>
      <c r="AJ79" s="45"/>
      <c r="AK79" s="45"/>
      <c r="AL79" s="36"/>
      <c r="AM79" s="45"/>
      <c r="AN79" s="36"/>
      <c r="AO79" s="45"/>
      <c r="AP79" s="57"/>
      <c r="AQ79" s="36"/>
      <c r="AR79" s="39"/>
      <c r="AS79" s="39"/>
      <c r="AT79" s="39"/>
      <c r="AU79" s="39"/>
      <c r="AV79" s="36"/>
      <c r="AW79" s="36"/>
      <c r="AX79" s="36"/>
      <c r="AY79" s="36"/>
      <c r="AZ79" s="36"/>
      <c r="BA79" s="36"/>
      <c r="BB79" s="36"/>
      <c r="BC79" s="36"/>
      <c r="BD79" s="36"/>
      <c r="BE79" s="51"/>
      <c r="BF79" s="36"/>
      <c r="BG79" s="51"/>
      <c r="BH79" s="36"/>
      <c r="BI79" s="48"/>
      <c r="BJ79" s="39"/>
      <c r="BK79" s="39"/>
      <c r="BL79" s="39"/>
      <c r="BM79" s="39"/>
      <c r="BN79" s="29"/>
      <c r="BO79" s="27"/>
      <c r="BP79" s="29"/>
      <c r="BQ79" s="27"/>
    </row>
    <row r="80" spans="1:69" x14ac:dyDescent="0.25">
      <c r="Q80" s="1"/>
      <c r="R80" s="1"/>
      <c r="S80" s="1"/>
      <c r="T80" s="1"/>
      <c r="W80" s="1"/>
      <c r="X80" s="1"/>
      <c r="Y80" s="1"/>
      <c r="Z80" s="1"/>
      <c r="AA80" s="1"/>
    </row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  <row r="866" s="1" customFormat="1" x14ac:dyDescent="0.25"/>
    <row r="867" s="1" customFormat="1" x14ac:dyDescent="0.25"/>
    <row r="868" s="1" customFormat="1" x14ac:dyDescent="0.25"/>
    <row r="869" s="1" customFormat="1" x14ac:dyDescent="0.25"/>
    <row r="870" s="1" customFormat="1" x14ac:dyDescent="0.25"/>
    <row r="871" s="1" customFormat="1" x14ac:dyDescent="0.25"/>
    <row r="872" s="1" customFormat="1" x14ac:dyDescent="0.25"/>
    <row r="873" s="1" customFormat="1" x14ac:dyDescent="0.25"/>
    <row r="874" s="1" customFormat="1" x14ac:dyDescent="0.25"/>
    <row r="875" s="1" customFormat="1" x14ac:dyDescent="0.25"/>
    <row r="876" s="1" customFormat="1" x14ac:dyDescent="0.25"/>
    <row r="877" s="1" customFormat="1" x14ac:dyDescent="0.25"/>
    <row r="878" s="1" customFormat="1" x14ac:dyDescent="0.25"/>
    <row r="879" s="1" customFormat="1" x14ac:dyDescent="0.25"/>
    <row r="880" s="1" customFormat="1" x14ac:dyDescent="0.25"/>
    <row r="881" s="1" customFormat="1" x14ac:dyDescent="0.25"/>
    <row r="882" s="1" customFormat="1" x14ac:dyDescent="0.25"/>
    <row r="883" s="1" customFormat="1" x14ac:dyDescent="0.25"/>
    <row r="884" s="1" customFormat="1" x14ac:dyDescent="0.25"/>
    <row r="885" s="1" customFormat="1" x14ac:dyDescent="0.25"/>
    <row r="886" s="1" customFormat="1" x14ac:dyDescent="0.25"/>
    <row r="887" s="1" customFormat="1" x14ac:dyDescent="0.25"/>
    <row r="888" s="1" customFormat="1" x14ac:dyDescent="0.25"/>
    <row r="889" s="1" customFormat="1" x14ac:dyDescent="0.25"/>
    <row r="890" s="1" customFormat="1" x14ac:dyDescent="0.25"/>
    <row r="891" s="1" customFormat="1" x14ac:dyDescent="0.25"/>
    <row r="892" s="1" customFormat="1" x14ac:dyDescent="0.25"/>
    <row r="893" s="1" customFormat="1" x14ac:dyDescent="0.25"/>
    <row r="894" s="1" customFormat="1" x14ac:dyDescent="0.25"/>
    <row r="895" s="1" customFormat="1" x14ac:dyDescent="0.25"/>
    <row r="896" s="1" customFormat="1" x14ac:dyDescent="0.25"/>
    <row r="897" s="1" customFormat="1" x14ac:dyDescent="0.25"/>
    <row r="898" s="1" customFormat="1" x14ac:dyDescent="0.25"/>
    <row r="899" s="1" customFormat="1" x14ac:dyDescent="0.25"/>
    <row r="900" s="1" customFormat="1" x14ac:dyDescent="0.25"/>
    <row r="901" s="1" customFormat="1" x14ac:dyDescent="0.25"/>
    <row r="902" s="1" customFormat="1" x14ac:dyDescent="0.25"/>
    <row r="903" s="1" customFormat="1" x14ac:dyDescent="0.25"/>
    <row r="904" s="1" customFormat="1" x14ac:dyDescent="0.25"/>
    <row r="905" s="1" customFormat="1" x14ac:dyDescent="0.25"/>
    <row r="906" s="1" customFormat="1" x14ac:dyDescent="0.25"/>
    <row r="907" s="1" customFormat="1" x14ac:dyDescent="0.25"/>
    <row r="908" s="1" customFormat="1" x14ac:dyDescent="0.25"/>
    <row r="909" s="1" customFormat="1" x14ac:dyDescent="0.25"/>
    <row r="910" s="1" customFormat="1" x14ac:dyDescent="0.25"/>
    <row r="911" s="1" customFormat="1" x14ac:dyDescent="0.25"/>
    <row r="912" s="1" customFormat="1" x14ac:dyDescent="0.25"/>
    <row r="913" s="1" customFormat="1" x14ac:dyDescent="0.25"/>
    <row r="914" s="1" customFormat="1" x14ac:dyDescent="0.25"/>
    <row r="915" s="1" customFormat="1" x14ac:dyDescent="0.25"/>
    <row r="916" s="1" customFormat="1" x14ac:dyDescent="0.25"/>
    <row r="917" s="1" customFormat="1" x14ac:dyDescent="0.25"/>
    <row r="918" s="1" customFormat="1" x14ac:dyDescent="0.25"/>
    <row r="919" s="1" customFormat="1" x14ac:dyDescent="0.25"/>
    <row r="920" s="1" customFormat="1" x14ac:dyDescent="0.25"/>
    <row r="921" s="1" customFormat="1" x14ac:dyDescent="0.25"/>
    <row r="922" s="1" customFormat="1" x14ac:dyDescent="0.25"/>
    <row r="923" s="1" customFormat="1" x14ac:dyDescent="0.25"/>
    <row r="924" s="1" customFormat="1" x14ac:dyDescent="0.25"/>
    <row r="925" s="1" customFormat="1" x14ac:dyDescent="0.25"/>
    <row r="926" s="1" customFormat="1" x14ac:dyDescent="0.25"/>
    <row r="927" s="1" customFormat="1" x14ac:dyDescent="0.25"/>
    <row r="928" s="1" customFormat="1" x14ac:dyDescent="0.25"/>
    <row r="929" s="1" customFormat="1" x14ac:dyDescent="0.25"/>
    <row r="930" s="1" customFormat="1" x14ac:dyDescent="0.25"/>
    <row r="931" s="1" customFormat="1" x14ac:dyDescent="0.25"/>
    <row r="932" s="1" customFormat="1" x14ac:dyDescent="0.25"/>
    <row r="933" s="1" customFormat="1" x14ac:dyDescent="0.25"/>
    <row r="934" s="1" customFormat="1" x14ac:dyDescent="0.25"/>
    <row r="935" s="1" customFormat="1" x14ac:dyDescent="0.25"/>
    <row r="936" s="1" customFormat="1" x14ac:dyDescent="0.25"/>
    <row r="937" s="1" customFormat="1" x14ac:dyDescent="0.25"/>
    <row r="938" s="1" customFormat="1" x14ac:dyDescent="0.25"/>
    <row r="939" s="1" customFormat="1" x14ac:dyDescent="0.25"/>
    <row r="940" s="1" customFormat="1" x14ac:dyDescent="0.25"/>
    <row r="941" s="1" customFormat="1" x14ac:dyDescent="0.25"/>
    <row r="942" s="1" customFormat="1" x14ac:dyDescent="0.25"/>
    <row r="943" s="1" customFormat="1" x14ac:dyDescent="0.25"/>
    <row r="944" s="1" customFormat="1" x14ac:dyDescent="0.25"/>
    <row r="945" s="1" customFormat="1" x14ac:dyDescent="0.25"/>
    <row r="946" s="1" customFormat="1" x14ac:dyDescent="0.25"/>
    <row r="947" s="1" customFormat="1" x14ac:dyDescent="0.25"/>
    <row r="948" s="1" customFormat="1" x14ac:dyDescent="0.25"/>
    <row r="949" s="1" customFormat="1" x14ac:dyDescent="0.25"/>
    <row r="950" s="1" customFormat="1" x14ac:dyDescent="0.25"/>
    <row r="951" s="1" customFormat="1" x14ac:dyDescent="0.25"/>
    <row r="952" s="1" customFormat="1" x14ac:dyDescent="0.25"/>
    <row r="953" s="1" customFormat="1" x14ac:dyDescent="0.25"/>
    <row r="954" s="1" customFormat="1" x14ac:dyDescent="0.25"/>
    <row r="955" s="1" customFormat="1" x14ac:dyDescent="0.25"/>
    <row r="956" s="1" customFormat="1" x14ac:dyDescent="0.25"/>
    <row r="957" s="1" customFormat="1" x14ac:dyDescent="0.25"/>
    <row r="958" s="1" customFormat="1" x14ac:dyDescent="0.25"/>
    <row r="959" s="1" customFormat="1" x14ac:dyDescent="0.25"/>
    <row r="960" s="1" customFormat="1" x14ac:dyDescent="0.25"/>
    <row r="961" s="1" customFormat="1" x14ac:dyDescent="0.25"/>
    <row r="962" s="1" customFormat="1" x14ac:dyDescent="0.25"/>
    <row r="963" s="1" customFormat="1" x14ac:dyDescent="0.25"/>
    <row r="964" s="1" customFormat="1" x14ac:dyDescent="0.25"/>
    <row r="965" s="1" customFormat="1" x14ac:dyDescent="0.25"/>
    <row r="966" s="1" customFormat="1" x14ac:dyDescent="0.25"/>
    <row r="967" s="1" customFormat="1" x14ac:dyDescent="0.25"/>
    <row r="968" s="1" customFormat="1" x14ac:dyDescent="0.25"/>
    <row r="969" s="1" customFormat="1" x14ac:dyDescent="0.25"/>
    <row r="970" s="1" customFormat="1" x14ac:dyDescent="0.25"/>
    <row r="971" s="1" customFormat="1" x14ac:dyDescent="0.25"/>
    <row r="972" s="1" customFormat="1" x14ac:dyDescent="0.25"/>
    <row r="973" s="1" customFormat="1" x14ac:dyDescent="0.25"/>
    <row r="974" s="1" customFormat="1" x14ac:dyDescent="0.25"/>
    <row r="975" s="1" customFormat="1" x14ac:dyDescent="0.25"/>
    <row r="976" s="1" customFormat="1" x14ac:dyDescent="0.25"/>
    <row r="977" s="1" customFormat="1" x14ac:dyDescent="0.25"/>
    <row r="978" s="1" customFormat="1" x14ac:dyDescent="0.25"/>
    <row r="979" s="1" customFormat="1" x14ac:dyDescent="0.25"/>
    <row r="980" s="1" customFormat="1" x14ac:dyDescent="0.25"/>
    <row r="981" s="1" customFormat="1" x14ac:dyDescent="0.25"/>
    <row r="982" s="1" customFormat="1" x14ac:dyDescent="0.25"/>
    <row r="983" s="1" customFormat="1" x14ac:dyDescent="0.25"/>
    <row r="984" s="1" customFormat="1" x14ac:dyDescent="0.25"/>
    <row r="985" s="1" customFormat="1" x14ac:dyDescent="0.25"/>
    <row r="986" s="1" customFormat="1" x14ac:dyDescent="0.25"/>
    <row r="987" s="1" customFormat="1" x14ac:dyDescent="0.25"/>
    <row r="988" s="1" customFormat="1" x14ac:dyDescent="0.25"/>
    <row r="989" s="1" customFormat="1" x14ac:dyDescent="0.25"/>
    <row r="990" s="1" customFormat="1" x14ac:dyDescent="0.25"/>
    <row r="991" s="1" customFormat="1" x14ac:dyDescent="0.25"/>
    <row r="992" s="1" customFormat="1" x14ac:dyDescent="0.25"/>
    <row r="993" s="1" customFormat="1" x14ac:dyDescent="0.25"/>
    <row r="994" s="1" customFormat="1" x14ac:dyDescent="0.25"/>
    <row r="995" s="1" customFormat="1" x14ac:dyDescent="0.25"/>
    <row r="996" s="1" customFormat="1" x14ac:dyDescent="0.25"/>
    <row r="997" s="1" customFormat="1" x14ac:dyDescent="0.25"/>
    <row r="998" s="1" customFormat="1" x14ac:dyDescent="0.25"/>
    <row r="999" s="1" customFormat="1" x14ac:dyDescent="0.25"/>
    <row r="1000" s="1" customFormat="1" x14ac:dyDescent="0.25"/>
    <row r="1001" s="1" customFormat="1" x14ac:dyDescent="0.25"/>
    <row r="1002" s="1" customFormat="1" x14ac:dyDescent="0.25"/>
    <row r="1003" s="1" customFormat="1" x14ac:dyDescent="0.25"/>
    <row r="1004" s="1" customFormat="1" x14ac:dyDescent="0.25"/>
    <row r="1005" s="1" customFormat="1" x14ac:dyDescent="0.25"/>
    <row r="1006" s="1" customFormat="1" x14ac:dyDescent="0.25"/>
    <row r="1007" s="1" customFormat="1" x14ac:dyDescent="0.25"/>
    <row r="1008" s="1" customFormat="1" x14ac:dyDescent="0.25"/>
    <row r="1009" s="1" customFormat="1" x14ac:dyDescent="0.25"/>
    <row r="1010" s="1" customFormat="1" x14ac:dyDescent="0.25"/>
    <row r="1011" s="1" customFormat="1" x14ac:dyDescent="0.25"/>
    <row r="1012" s="1" customFormat="1" x14ac:dyDescent="0.25"/>
    <row r="1013" s="1" customFormat="1" x14ac:dyDescent="0.25"/>
    <row r="1014" s="1" customFormat="1" x14ac:dyDescent="0.25"/>
    <row r="1015" s="1" customFormat="1" x14ac:dyDescent="0.25"/>
    <row r="1016" s="1" customFormat="1" x14ac:dyDescent="0.25"/>
    <row r="1017" s="1" customFormat="1" x14ac:dyDescent="0.25"/>
    <row r="1018" s="1" customFormat="1" x14ac:dyDescent="0.25"/>
    <row r="1019" s="1" customFormat="1" x14ac:dyDescent="0.25"/>
    <row r="1020" s="1" customFormat="1" x14ac:dyDescent="0.25"/>
    <row r="1021" s="1" customFormat="1" x14ac:dyDescent="0.25"/>
    <row r="1022" s="1" customFormat="1" x14ac:dyDescent="0.25"/>
    <row r="1023" s="1" customFormat="1" x14ac:dyDescent="0.25"/>
    <row r="1024" s="1" customFormat="1" x14ac:dyDescent="0.25"/>
    <row r="1025" s="1" customFormat="1" x14ac:dyDescent="0.25"/>
    <row r="1026" s="1" customFormat="1" x14ac:dyDescent="0.25"/>
    <row r="1027" s="1" customFormat="1" x14ac:dyDescent="0.25"/>
    <row r="1028" s="1" customFormat="1" x14ac:dyDescent="0.25"/>
    <row r="1029" s="1" customFormat="1" x14ac:dyDescent="0.25"/>
    <row r="1030" s="1" customFormat="1" x14ac:dyDescent="0.25"/>
    <row r="1031" s="1" customFormat="1" x14ac:dyDescent="0.25"/>
    <row r="1032" s="1" customFormat="1" x14ac:dyDescent="0.25"/>
    <row r="1033" s="1" customFormat="1" x14ac:dyDescent="0.25"/>
    <row r="1034" s="1" customFormat="1" x14ac:dyDescent="0.25"/>
    <row r="1035" s="1" customFormat="1" x14ac:dyDescent="0.25"/>
    <row r="1036" s="1" customFormat="1" x14ac:dyDescent="0.25"/>
    <row r="1037" s="1" customFormat="1" x14ac:dyDescent="0.25"/>
    <row r="1038" s="1" customFormat="1" x14ac:dyDescent="0.25"/>
    <row r="1039" s="1" customFormat="1" x14ac:dyDescent="0.25"/>
    <row r="1040" s="1" customFormat="1" x14ac:dyDescent="0.25"/>
    <row r="1041" s="1" customFormat="1" x14ac:dyDescent="0.25"/>
    <row r="1042" s="1" customFormat="1" x14ac:dyDescent="0.25"/>
    <row r="1043" s="1" customFormat="1" x14ac:dyDescent="0.25"/>
    <row r="1044" s="1" customFormat="1" x14ac:dyDescent="0.25"/>
    <row r="1045" s="1" customFormat="1" x14ac:dyDescent="0.25"/>
    <row r="1046" s="1" customFormat="1" x14ac:dyDescent="0.25"/>
    <row r="1047" s="1" customFormat="1" x14ac:dyDescent="0.25"/>
    <row r="1048" s="1" customFormat="1" x14ac:dyDescent="0.25"/>
    <row r="1049" s="1" customFormat="1" x14ac:dyDescent="0.25"/>
    <row r="1050" s="1" customFormat="1" x14ac:dyDescent="0.25"/>
    <row r="1051" s="1" customFormat="1" x14ac:dyDescent="0.25"/>
    <row r="1052" s="1" customFormat="1" x14ac:dyDescent="0.25"/>
    <row r="1053" s="1" customFormat="1" x14ac:dyDescent="0.25"/>
    <row r="1054" s="1" customFormat="1" x14ac:dyDescent="0.25"/>
    <row r="1055" s="1" customFormat="1" x14ac:dyDescent="0.25"/>
    <row r="1056" s="1" customFormat="1" x14ac:dyDescent="0.25"/>
    <row r="1057" s="1" customFormat="1" x14ac:dyDescent="0.25"/>
    <row r="1058" s="1" customFormat="1" x14ac:dyDescent="0.25"/>
    <row r="1059" s="1" customFormat="1" x14ac:dyDescent="0.25"/>
    <row r="1060" s="1" customFormat="1" x14ac:dyDescent="0.25"/>
    <row r="1061" s="1" customFormat="1" x14ac:dyDescent="0.25"/>
    <row r="1062" s="1" customFormat="1" x14ac:dyDescent="0.25"/>
    <row r="1063" s="1" customFormat="1" x14ac:dyDescent="0.25"/>
    <row r="1064" s="1" customFormat="1" x14ac:dyDescent="0.25"/>
    <row r="1065" s="1" customFormat="1" x14ac:dyDescent="0.25"/>
    <row r="1066" s="1" customFormat="1" x14ac:dyDescent="0.25"/>
    <row r="1067" s="1" customFormat="1" x14ac:dyDescent="0.25"/>
    <row r="1068" s="1" customFormat="1" x14ac:dyDescent="0.25"/>
    <row r="1069" s="1" customFormat="1" x14ac:dyDescent="0.25"/>
    <row r="1070" s="1" customFormat="1" x14ac:dyDescent="0.25"/>
    <row r="1071" s="1" customFormat="1" x14ac:dyDescent="0.25"/>
    <row r="1072" s="1" customFormat="1" x14ac:dyDescent="0.25"/>
    <row r="1073" s="1" customFormat="1" x14ac:dyDescent="0.25"/>
    <row r="1074" s="1" customFormat="1" x14ac:dyDescent="0.25"/>
    <row r="1075" s="1" customFormat="1" x14ac:dyDescent="0.25"/>
    <row r="1076" s="1" customFormat="1" x14ac:dyDescent="0.25"/>
    <row r="1077" s="1" customFormat="1" x14ac:dyDescent="0.25"/>
    <row r="1078" s="1" customFormat="1" x14ac:dyDescent="0.25"/>
    <row r="1079" s="1" customFormat="1" x14ac:dyDescent="0.25"/>
    <row r="1080" s="1" customFormat="1" x14ac:dyDescent="0.25"/>
    <row r="1081" s="1" customFormat="1" x14ac:dyDescent="0.25"/>
    <row r="1082" s="1" customFormat="1" x14ac:dyDescent="0.25"/>
    <row r="1083" s="1" customFormat="1" x14ac:dyDescent="0.25"/>
    <row r="1084" s="1" customFormat="1" x14ac:dyDescent="0.25"/>
    <row r="1085" s="1" customFormat="1" x14ac:dyDescent="0.25"/>
    <row r="1086" s="1" customFormat="1" x14ac:dyDescent="0.25"/>
    <row r="1087" s="1" customFormat="1" x14ac:dyDescent="0.25"/>
    <row r="1088" s="1" customFormat="1" x14ac:dyDescent="0.25"/>
    <row r="1089" s="1" customFormat="1" x14ac:dyDescent="0.25"/>
    <row r="1090" s="1" customFormat="1" x14ac:dyDescent="0.25"/>
    <row r="1091" s="1" customFormat="1" x14ac:dyDescent="0.25"/>
    <row r="1092" s="1" customFormat="1" x14ac:dyDescent="0.25"/>
    <row r="1093" s="1" customFormat="1" x14ac:dyDescent="0.25"/>
    <row r="1094" s="1" customFormat="1" x14ac:dyDescent="0.25"/>
    <row r="1095" s="1" customFormat="1" x14ac:dyDescent="0.25"/>
    <row r="1096" s="1" customFormat="1" x14ac:dyDescent="0.25"/>
    <row r="1097" s="1" customFormat="1" x14ac:dyDescent="0.25"/>
    <row r="1098" s="1" customFormat="1" x14ac:dyDescent="0.25"/>
    <row r="1099" s="1" customFormat="1" x14ac:dyDescent="0.25"/>
    <row r="1100" s="1" customFormat="1" x14ac:dyDescent="0.25"/>
    <row r="1101" s="1" customFormat="1" x14ac:dyDescent="0.25"/>
    <row r="1102" s="1" customFormat="1" x14ac:dyDescent="0.25"/>
    <row r="1103" s="1" customFormat="1" x14ac:dyDescent="0.25"/>
    <row r="1104" s="1" customFormat="1" x14ac:dyDescent="0.25"/>
    <row r="1105" s="1" customFormat="1" x14ac:dyDescent="0.25"/>
    <row r="1106" s="1" customFormat="1" x14ac:dyDescent="0.25"/>
    <row r="1107" s="1" customFormat="1" x14ac:dyDescent="0.25"/>
    <row r="1108" s="1" customFormat="1" x14ac:dyDescent="0.25"/>
    <row r="1109" s="1" customFormat="1" x14ac:dyDescent="0.25"/>
    <row r="1110" s="1" customFormat="1" x14ac:dyDescent="0.25"/>
    <row r="1111" s="1" customFormat="1" x14ac:dyDescent="0.25"/>
    <row r="1112" s="1" customFormat="1" x14ac:dyDescent="0.25"/>
    <row r="1113" s="1" customFormat="1" x14ac:dyDescent="0.25"/>
    <row r="1114" s="1" customFormat="1" x14ac:dyDescent="0.25"/>
    <row r="1115" s="1" customFormat="1" x14ac:dyDescent="0.25"/>
    <row r="1116" s="1" customFormat="1" x14ac:dyDescent="0.25"/>
    <row r="1117" s="1" customFormat="1" x14ac:dyDescent="0.25"/>
    <row r="1118" s="1" customFormat="1" x14ac:dyDescent="0.25"/>
    <row r="1119" s="1" customFormat="1" x14ac:dyDescent="0.25"/>
    <row r="1120" s="1" customFormat="1" x14ac:dyDescent="0.25"/>
    <row r="1121" s="1" customFormat="1" x14ac:dyDescent="0.25"/>
    <row r="1122" s="1" customFormat="1" x14ac:dyDescent="0.25"/>
    <row r="1123" s="1" customFormat="1" x14ac:dyDescent="0.25"/>
    <row r="1124" s="1" customFormat="1" x14ac:dyDescent="0.25"/>
    <row r="1125" s="1" customFormat="1" x14ac:dyDescent="0.25"/>
    <row r="1126" s="1" customFormat="1" x14ac:dyDescent="0.25"/>
    <row r="1127" s="1" customFormat="1" x14ac:dyDescent="0.25"/>
    <row r="1128" s="1" customFormat="1" x14ac:dyDescent="0.25"/>
    <row r="1129" s="1" customFormat="1" x14ac:dyDescent="0.25"/>
    <row r="1130" s="1" customFormat="1" x14ac:dyDescent="0.25"/>
    <row r="1131" s="1" customFormat="1" x14ac:dyDescent="0.25"/>
    <row r="1132" s="1" customFormat="1" x14ac:dyDescent="0.25"/>
    <row r="1133" s="1" customFormat="1" x14ac:dyDescent="0.25"/>
    <row r="1134" s="1" customFormat="1" x14ac:dyDescent="0.25"/>
    <row r="1135" s="1" customFormat="1" x14ac:dyDescent="0.25"/>
    <row r="1136" s="1" customFormat="1" x14ac:dyDescent="0.25"/>
    <row r="1137" s="1" customFormat="1" x14ac:dyDescent="0.25"/>
    <row r="1138" s="1" customFormat="1" x14ac:dyDescent="0.25"/>
    <row r="1139" s="1" customFormat="1" x14ac:dyDescent="0.25"/>
    <row r="1140" s="1" customFormat="1" x14ac:dyDescent="0.25"/>
    <row r="1141" s="1" customFormat="1" x14ac:dyDescent="0.25"/>
    <row r="1142" s="1" customFormat="1" x14ac:dyDescent="0.25"/>
    <row r="1143" s="1" customFormat="1" x14ac:dyDescent="0.25"/>
    <row r="1144" s="1" customFormat="1" x14ac:dyDescent="0.25"/>
    <row r="1145" s="1" customFormat="1" x14ac:dyDescent="0.25"/>
    <row r="1146" s="1" customFormat="1" x14ac:dyDescent="0.25"/>
    <row r="1147" s="1" customFormat="1" x14ac:dyDescent="0.25"/>
    <row r="1148" s="1" customFormat="1" x14ac:dyDescent="0.25"/>
    <row r="1149" s="1" customFormat="1" x14ac:dyDescent="0.25"/>
    <row r="1150" s="1" customFormat="1" x14ac:dyDescent="0.25"/>
    <row r="1151" s="1" customFormat="1" x14ac:dyDescent="0.25"/>
    <row r="1152" s="1" customFormat="1" x14ac:dyDescent="0.25"/>
    <row r="1153" s="1" customFormat="1" x14ac:dyDescent="0.25"/>
    <row r="1154" s="1" customFormat="1" x14ac:dyDescent="0.25"/>
    <row r="1155" s="1" customFormat="1" x14ac:dyDescent="0.25"/>
    <row r="1156" s="1" customFormat="1" x14ac:dyDescent="0.25"/>
    <row r="1157" s="1" customFormat="1" x14ac:dyDescent="0.25"/>
    <row r="1158" s="1" customFormat="1" x14ac:dyDescent="0.25"/>
    <row r="1159" s="1" customFormat="1" x14ac:dyDescent="0.25"/>
    <row r="1160" s="1" customFormat="1" x14ac:dyDescent="0.25"/>
    <row r="1161" s="1" customFormat="1" x14ac:dyDescent="0.25"/>
    <row r="1162" s="1" customFormat="1" x14ac:dyDescent="0.25"/>
    <row r="1163" s="1" customFormat="1" x14ac:dyDescent="0.25"/>
    <row r="1164" s="1" customFormat="1" x14ac:dyDescent="0.25"/>
    <row r="1165" s="1" customFormat="1" x14ac:dyDescent="0.25"/>
    <row r="1166" s="1" customFormat="1" x14ac:dyDescent="0.25"/>
    <row r="1167" s="1" customFormat="1" x14ac:dyDescent="0.25"/>
    <row r="1168" s="1" customFormat="1" x14ac:dyDescent="0.25"/>
    <row r="1169" s="1" customFormat="1" x14ac:dyDescent="0.25"/>
    <row r="1170" s="1" customFormat="1" x14ac:dyDescent="0.25"/>
    <row r="1171" s="1" customFormat="1" x14ac:dyDescent="0.25"/>
    <row r="1172" s="1" customFormat="1" x14ac:dyDescent="0.25"/>
    <row r="1173" s="1" customFormat="1" x14ac:dyDescent="0.25"/>
    <row r="1174" s="1" customFormat="1" x14ac:dyDescent="0.25"/>
    <row r="1175" s="1" customFormat="1" x14ac:dyDescent="0.25"/>
    <row r="1176" s="1" customFormat="1" x14ac:dyDescent="0.25"/>
    <row r="1177" s="1" customFormat="1" x14ac:dyDescent="0.25"/>
    <row r="1178" s="1" customFormat="1" x14ac:dyDescent="0.25"/>
    <row r="1179" s="1" customFormat="1" x14ac:dyDescent="0.25"/>
    <row r="1180" s="1" customFormat="1" x14ac:dyDescent="0.25"/>
    <row r="1181" s="1" customFormat="1" x14ac:dyDescent="0.25"/>
    <row r="1182" s="1" customFormat="1" x14ac:dyDescent="0.25"/>
    <row r="1183" s="1" customFormat="1" x14ac:dyDescent="0.25"/>
    <row r="1184" s="1" customFormat="1" x14ac:dyDescent="0.25"/>
    <row r="1185" s="1" customFormat="1" x14ac:dyDescent="0.25"/>
    <row r="1186" s="1" customFormat="1" x14ac:dyDescent="0.25"/>
    <row r="1187" s="1" customFormat="1" x14ac:dyDescent="0.25"/>
    <row r="1188" s="1" customFormat="1" x14ac:dyDescent="0.25"/>
    <row r="1189" s="1" customFormat="1" x14ac:dyDescent="0.25"/>
    <row r="1190" s="1" customFormat="1" x14ac:dyDescent="0.25"/>
    <row r="1191" s="1" customFormat="1" x14ac:dyDescent="0.25"/>
    <row r="1192" s="1" customFormat="1" x14ac:dyDescent="0.25"/>
    <row r="1193" s="1" customFormat="1" x14ac:dyDescent="0.25"/>
    <row r="1194" s="1" customFormat="1" x14ac:dyDescent="0.25"/>
    <row r="1195" s="1" customFormat="1" x14ac:dyDescent="0.25"/>
    <row r="1196" s="1" customFormat="1" x14ac:dyDescent="0.25"/>
    <row r="1197" s="1" customFormat="1" x14ac:dyDescent="0.25"/>
    <row r="1198" s="1" customFormat="1" x14ac:dyDescent="0.25"/>
    <row r="1199" s="1" customFormat="1" x14ac:dyDescent="0.25"/>
    <row r="1200" s="1" customFormat="1" x14ac:dyDescent="0.25"/>
    <row r="1201" s="1" customFormat="1" x14ac:dyDescent="0.25"/>
    <row r="1202" s="1" customFormat="1" x14ac:dyDescent="0.25"/>
    <row r="1203" s="1" customFormat="1" x14ac:dyDescent="0.25"/>
    <row r="1204" s="1" customFormat="1" x14ac:dyDescent="0.25"/>
    <row r="1205" s="1" customFormat="1" x14ac:dyDescent="0.25"/>
    <row r="1206" s="1" customFormat="1" x14ac:dyDescent="0.25"/>
    <row r="1207" s="1" customFormat="1" x14ac:dyDescent="0.25"/>
    <row r="1208" s="1" customFormat="1" x14ac:dyDescent="0.25"/>
    <row r="1209" s="1" customFormat="1" x14ac:dyDescent="0.25"/>
    <row r="1210" s="1" customFormat="1" x14ac:dyDescent="0.25"/>
    <row r="1211" s="1" customFormat="1" x14ac:dyDescent="0.25"/>
    <row r="1212" s="1" customFormat="1" x14ac:dyDescent="0.25"/>
    <row r="1213" s="1" customFormat="1" x14ac:dyDescent="0.25"/>
    <row r="1214" s="1" customFormat="1" x14ac:dyDescent="0.25"/>
    <row r="1215" s="1" customFormat="1" x14ac:dyDescent="0.25"/>
    <row r="1216" s="1" customFormat="1" x14ac:dyDescent="0.25"/>
    <row r="1217" s="1" customFormat="1" x14ac:dyDescent="0.25"/>
    <row r="1218" s="1" customFormat="1" x14ac:dyDescent="0.25"/>
    <row r="1219" s="1" customFormat="1" x14ac:dyDescent="0.25"/>
    <row r="1220" s="1" customFormat="1" x14ac:dyDescent="0.25"/>
    <row r="1221" s="1" customFormat="1" x14ac:dyDescent="0.25"/>
    <row r="1222" s="1" customFormat="1" x14ac:dyDescent="0.25"/>
    <row r="1223" s="1" customFormat="1" x14ac:dyDescent="0.25"/>
    <row r="1224" s="1" customFormat="1" x14ac:dyDescent="0.25"/>
    <row r="1225" s="1" customFormat="1" x14ac:dyDescent="0.25"/>
    <row r="1226" s="1" customFormat="1" x14ac:dyDescent="0.25"/>
    <row r="1227" s="1" customFormat="1" x14ac:dyDescent="0.25"/>
    <row r="1228" s="1" customFormat="1" x14ac:dyDescent="0.25"/>
    <row r="1229" s="1" customFormat="1" x14ac:dyDescent="0.25"/>
    <row r="1230" s="1" customFormat="1" x14ac:dyDescent="0.25"/>
    <row r="1231" s="1" customFormat="1" x14ac:dyDescent="0.25"/>
    <row r="1232" s="1" customFormat="1" x14ac:dyDescent="0.25"/>
    <row r="1233" s="1" customFormat="1" x14ac:dyDescent="0.25"/>
    <row r="1234" s="1" customFormat="1" x14ac:dyDescent="0.25"/>
    <row r="1235" s="1" customFormat="1" x14ac:dyDescent="0.25"/>
    <row r="1236" s="1" customFormat="1" x14ac:dyDescent="0.25"/>
    <row r="1237" s="1" customFormat="1" x14ac:dyDescent="0.25"/>
    <row r="1238" s="1" customFormat="1" x14ac:dyDescent="0.25"/>
    <row r="1239" s="1" customFormat="1" x14ac:dyDescent="0.25"/>
    <row r="1240" s="1" customFormat="1" x14ac:dyDescent="0.25"/>
    <row r="1241" s="1" customFormat="1" x14ac:dyDescent="0.25"/>
    <row r="1242" s="1" customFormat="1" x14ac:dyDescent="0.25"/>
    <row r="1243" s="1" customFormat="1" x14ac:dyDescent="0.25"/>
    <row r="1244" s="1" customFormat="1" x14ac:dyDescent="0.25"/>
    <row r="1245" s="1" customFormat="1" x14ac:dyDescent="0.25"/>
    <row r="1246" s="1" customFormat="1" x14ac:dyDescent="0.25"/>
    <row r="1247" s="1" customFormat="1" x14ac:dyDescent="0.25"/>
    <row r="1248" s="1" customFormat="1" x14ac:dyDescent="0.25"/>
    <row r="1249" s="1" customFormat="1" x14ac:dyDescent="0.25"/>
    <row r="1250" s="1" customFormat="1" x14ac:dyDescent="0.25"/>
    <row r="1251" s="1" customFormat="1" x14ac:dyDescent="0.25"/>
    <row r="1252" s="1" customFormat="1" x14ac:dyDescent="0.25"/>
    <row r="1253" s="1" customFormat="1" x14ac:dyDescent="0.25"/>
    <row r="1254" s="1" customFormat="1" x14ac:dyDescent="0.25"/>
    <row r="1255" s="1" customFormat="1" x14ac:dyDescent="0.25"/>
    <row r="1256" s="1" customFormat="1" x14ac:dyDescent="0.25"/>
    <row r="1257" s="1" customFormat="1" x14ac:dyDescent="0.25"/>
    <row r="1258" s="1" customFormat="1" x14ac:dyDescent="0.25"/>
    <row r="1259" s="1" customFormat="1" x14ac:dyDescent="0.25"/>
    <row r="1260" s="1" customFormat="1" x14ac:dyDescent="0.25"/>
    <row r="1261" s="1" customFormat="1" x14ac:dyDescent="0.25"/>
    <row r="1262" s="1" customFormat="1" x14ac:dyDescent="0.25"/>
    <row r="1263" s="1" customFormat="1" x14ac:dyDescent="0.25"/>
    <row r="1264" s="1" customFormat="1" x14ac:dyDescent="0.25"/>
    <row r="1265" s="1" customFormat="1" x14ac:dyDescent="0.25"/>
    <row r="1266" s="1" customFormat="1" x14ac:dyDescent="0.25"/>
    <row r="1267" s="1" customFormat="1" x14ac:dyDescent="0.25"/>
    <row r="1268" s="1" customFormat="1" x14ac:dyDescent="0.25"/>
    <row r="1269" s="1" customFormat="1" x14ac:dyDescent="0.25"/>
    <row r="1270" s="1" customFormat="1" x14ac:dyDescent="0.25"/>
    <row r="1271" s="1" customFormat="1" x14ac:dyDescent="0.25"/>
    <row r="1272" s="1" customFormat="1" x14ac:dyDescent="0.25"/>
    <row r="1273" s="1" customFormat="1" x14ac:dyDescent="0.25"/>
    <row r="1274" s="1" customFormat="1" x14ac:dyDescent="0.25"/>
    <row r="1275" s="1" customFormat="1" x14ac:dyDescent="0.25"/>
    <row r="1276" s="1" customFormat="1" x14ac:dyDescent="0.25"/>
    <row r="1277" s="1" customFormat="1" x14ac:dyDescent="0.25"/>
    <row r="1278" s="1" customFormat="1" x14ac:dyDescent="0.25"/>
    <row r="1279" s="1" customFormat="1" x14ac:dyDescent="0.25"/>
    <row r="1280" s="1" customFormat="1" x14ac:dyDescent="0.25"/>
    <row r="1281" s="1" customFormat="1" x14ac:dyDescent="0.25"/>
    <row r="1282" s="1" customFormat="1" x14ac:dyDescent="0.25"/>
    <row r="1283" s="1" customFormat="1" x14ac:dyDescent="0.25"/>
    <row r="1284" s="1" customFormat="1" x14ac:dyDescent="0.25"/>
    <row r="1285" s="1" customFormat="1" x14ac:dyDescent="0.25"/>
    <row r="1286" s="1" customFormat="1" x14ac:dyDescent="0.25"/>
    <row r="1287" s="1" customFormat="1" x14ac:dyDescent="0.25"/>
    <row r="1288" s="1" customFormat="1" x14ac:dyDescent="0.25"/>
    <row r="1289" s="1" customFormat="1" x14ac:dyDescent="0.25"/>
    <row r="1290" s="1" customFormat="1" x14ac:dyDescent="0.25"/>
    <row r="1291" s="1" customFormat="1" x14ac:dyDescent="0.25"/>
    <row r="1292" s="1" customFormat="1" x14ac:dyDescent="0.25"/>
    <row r="1293" s="1" customFormat="1" x14ac:dyDescent="0.25"/>
    <row r="1294" s="1" customFormat="1" x14ac:dyDescent="0.25"/>
    <row r="1295" s="1" customFormat="1" x14ac:dyDescent="0.25"/>
    <row r="1296" s="1" customFormat="1" x14ac:dyDescent="0.25"/>
    <row r="1297" s="1" customFormat="1" x14ac:dyDescent="0.25"/>
    <row r="1298" s="1" customFormat="1" x14ac:dyDescent="0.25"/>
    <row r="1299" s="1" customFormat="1" x14ac:dyDescent="0.25"/>
    <row r="1300" s="1" customFormat="1" x14ac:dyDescent="0.25"/>
    <row r="1301" s="1" customFormat="1" x14ac:dyDescent="0.25"/>
    <row r="1302" s="1" customFormat="1" x14ac:dyDescent="0.25"/>
    <row r="1303" s="1" customFormat="1" x14ac:dyDescent="0.25"/>
    <row r="1304" s="1" customFormat="1" x14ac:dyDescent="0.25"/>
    <row r="1305" s="1" customFormat="1" x14ac:dyDescent="0.25"/>
    <row r="1306" s="1" customFormat="1" x14ac:dyDescent="0.25"/>
    <row r="1307" s="1" customFormat="1" x14ac:dyDescent="0.25"/>
    <row r="1308" s="1" customFormat="1" x14ac:dyDescent="0.25"/>
    <row r="1309" s="1" customFormat="1" x14ac:dyDescent="0.25"/>
    <row r="1310" s="1" customFormat="1" x14ac:dyDescent="0.25"/>
    <row r="1311" s="1" customFormat="1" x14ac:dyDescent="0.25"/>
    <row r="1312" s="1" customFormat="1" x14ac:dyDescent="0.25"/>
    <row r="1313" s="1" customFormat="1" x14ac:dyDescent="0.25"/>
    <row r="1314" s="1" customFormat="1" x14ac:dyDescent="0.25"/>
    <row r="1315" s="1" customFormat="1" x14ac:dyDescent="0.25"/>
    <row r="1316" s="1" customFormat="1" x14ac:dyDescent="0.25"/>
    <row r="1317" s="1" customFormat="1" x14ac:dyDescent="0.25"/>
    <row r="1318" s="1" customFormat="1" x14ac:dyDescent="0.25"/>
    <row r="1319" s="1" customFormat="1" x14ac:dyDescent="0.25"/>
    <row r="1320" s="1" customFormat="1" x14ac:dyDescent="0.25"/>
    <row r="1321" s="1" customFormat="1" x14ac:dyDescent="0.25"/>
    <row r="1322" s="1" customFormat="1" x14ac:dyDescent="0.25"/>
    <row r="1323" s="1" customFormat="1" x14ac:dyDescent="0.25"/>
    <row r="1324" s="1" customFormat="1" x14ac:dyDescent="0.25"/>
    <row r="1325" s="1" customFormat="1" x14ac:dyDescent="0.25"/>
    <row r="1326" s="1" customFormat="1" x14ac:dyDescent="0.25"/>
    <row r="1327" s="1" customFormat="1" x14ac:dyDescent="0.25"/>
    <row r="1328" s="1" customFormat="1" x14ac:dyDescent="0.25"/>
    <row r="1329" s="1" customFormat="1" x14ac:dyDescent="0.25"/>
    <row r="1330" s="1" customFormat="1" x14ac:dyDescent="0.25"/>
    <row r="1331" s="1" customFormat="1" x14ac:dyDescent="0.25"/>
    <row r="1332" s="1" customFormat="1" x14ac:dyDescent="0.25"/>
    <row r="1333" s="1" customFormat="1" x14ac:dyDescent="0.25"/>
    <row r="1334" s="1" customFormat="1" x14ac:dyDescent="0.25"/>
    <row r="1335" s="1" customFormat="1" x14ac:dyDescent="0.25"/>
    <row r="1336" s="1" customFormat="1" x14ac:dyDescent="0.25"/>
    <row r="1337" s="1" customFormat="1" x14ac:dyDescent="0.25"/>
    <row r="1338" s="1" customFormat="1" x14ac:dyDescent="0.25"/>
    <row r="1339" s="1" customFormat="1" x14ac:dyDescent="0.25"/>
    <row r="1340" s="1" customFormat="1" x14ac:dyDescent="0.25"/>
    <row r="1341" s="1" customFormat="1" x14ac:dyDescent="0.25"/>
    <row r="1342" s="1" customFormat="1" x14ac:dyDescent="0.25"/>
    <row r="1343" s="1" customFormat="1" x14ac:dyDescent="0.25"/>
    <row r="1344" s="1" customFormat="1" x14ac:dyDescent="0.25"/>
    <row r="1345" s="1" customFormat="1" x14ac:dyDescent="0.25"/>
    <row r="1346" s="1" customFormat="1" x14ac:dyDescent="0.25"/>
    <row r="1347" s="1" customFormat="1" x14ac:dyDescent="0.25"/>
    <row r="1348" s="1" customFormat="1" x14ac:dyDescent="0.25"/>
    <row r="1349" s="1" customFormat="1" x14ac:dyDescent="0.25"/>
    <row r="1350" s="1" customFormat="1" x14ac:dyDescent="0.25"/>
    <row r="1351" s="1" customFormat="1" x14ac:dyDescent="0.25"/>
    <row r="1352" s="1" customFormat="1" x14ac:dyDescent="0.25"/>
    <row r="1353" s="1" customFormat="1" x14ac:dyDescent="0.25"/>
    <row r="1354" s="1" customFormat="1" x14ac:dyDescent="0.25"/>
    <row r="1355" s="1" customFormat="1" x14ac:dyDescent="0.25"/>
    <row r="1356" s="1" customFormat="1" x14ac:dyDescent="0.25"/>
    <row r="1357" s="1" customFormat="1" x14ac:dyDescent="0.25"/>
    <row r="1358" s="1" customFormat="1" x14ac:dyDescent="0.25"/>
    <row r="1359" s="1" customFormat="1" x14ac:dyDescent="0.25"/>
    <row r="1360" s="1" customFormat="1" x14ac:dyDescent="0.25"/>
    <row r="1361" s="1" customFormat="1" x14ac:dyDescent="0.25"/>
    <row r="1362" s="1" customFormat="1" x14ac:dyDescent="0.25"/>
    <row r="1363" s="1" customFormat="1" x14ac:dyDescent="0.25"/>
    <row r="1364" s="1" customFormat="1" x14ac:dyDescent="0.25"/>
    <row r="1365" s="1" customFormat="1" x14ac:dyDescent="0.25"/>
    <row r="1366" s="1" customFormat="1" x14ac:dyDescent="0.25"/>
    <row r="1367" s="1" customFormat="1" x14ac:dyDescent="0.25"/>
    <row r="1368" s="1" customFormat="1" x14ac:dyDescent="0.25"/>
    <row r="1369" s="1" customFormat="1" x14ac:dyDescent="0.25"/>
    <row r="1370" s="1" customFormat="1" x14ac:dyDescent="0.25"/>
    <row r="1371" s="1" customFormat="1" x14ac:dyDescent="0.25"/>
    <row r="1372" s="1" customFormat="1" x14ac:dyDescent="0.25"/>
    <row r="1373" s="1" customFormat="1" x14ac:dyDescent="0.25"/>
    <row r="1374" s="1" customFormat="1" x14ac:dyDescent="0.25"/>
    <row r="1375" s="1" customFormat="1" x14ac:dyDescent="0.25"/>
    <row r="1376" s="1" customFormat="1" x14ac:dyDescent="0.25"/>
    <row r="1377" s="1" customFormat="1" x14ac:dyDescent="0.25"/>
    <row r="1378" s="1" customFormat="1" x14ac:dyDescent="0.25"/>
    <row r="1379" s="1" customFormat="1" x14ac:dyDescent="0.25"/>
    <row r="1380" s="1" customFormat="1" x14ac:dyDescent="0.25"/>
    <row r="1381" s="1" customFormat="1" x14ac:dyDescent="0.25"/>
    <row r="1382" s="1" customFormat="1" x14ac:dyDescent="0.25"/>
    <row r="1383" s="1" customFormat="1" x14ac:dyDescent="0.25"/>
    <row r="1384" s="1" customFormat="1" x14ac:dyDescent="0.25"/>
    <row r="1385" s="1" customFormat="1" x14ac:dyDescent="0.25"/>
    <row r="1386" s="1" customFormat="1" x14ac:dyDescent="0.25"/>
    <row r="1387" s="1" customFormat="1" x14ac:dyDescent="0.25"/>
    <row r="1388" s="1" customFormat="1" x14ac:dyDescent="0.25"/>
    <row r="1389" s="1" customFormat="1" x14ac:dyDescent="0.25"/>
    <row r="1390" s="1" customFormat="1" x14ac:dyDescent="0.25"/>
    <row r="1391" s="1" customFormat="1" x14ac:dyDescent="0.25"/>
    <row r="1392" s="1" customFormat="1" x14ac:dyDescent="0.25"/>
    <row r="1393" s="1" customFormat="1" x14ac:dyDescent="0.25"/>
    <row r="1394" s="1" customFormat="1" x14ac:dyDescent="0.25"/>
    <row r="1395" s="1" customFormat="1" x14ac:dyDescent="0.25"/>
    <row r="1396" s="1" customFormat="1" x14ac:dyDescent="0.25"/>
    <row r="1397" s="1" customFormat="1" x14ac:dyDescent="0.25"/>
    <row r="1398" s="1" customFormat="1" x14ac:dyDescent="0.25"/>
    <row r="1399" s="1" customFormat="1" x14ac:dyDescent="0.25"/>
    <row r="1400" s="1" customFormat="1" x14ac:dyDescent="0.25"/>
    <row r="1401" s="1" customFormat="1" x14ac:dyDescent="0.25"/>
    <row r="1402" s="1" customFormat="1" x14ac:dyDescent="0.25"/>
    <row r="1403" s="1" customFormat="1" x14ac:dyDescent="0.25"/>
    <row r="1404" s="1" customFormat="1" x14ac:dyDescent="0.25"/>
    <row r="1405" s="1" customFormat="1" x14ac:dyDescent="0.25"/>
    <row r="1406" s="1" customFormat="1" x14ac:dyDescent="0.25"/>
    <row r="1407" s="1" customFormat="1" x14ac:dyDescent="0.25"/>
    <row r="1408" s="1" customFormat="1" x14ac:dyDescent="0.25"/>
    <row r="1409" s="1" customFormat="1" x14ac:dyDescent="0.25"/>
    <row r="1410" s="1" customFormat="1" x14ac:dyDescent="0.25"/>
    <row r="1411" s="1" customFormat="1" x14ac:dyDescent="0.25"/>
    <row r="1412" s="1" customFormat="1" x14ac:dyDescent="0.25"/>
    <row r="1413" s="1" customFormat="1" x14ac:dyDescent="0.25"/>
    <row r="1414" s="1" customFormat="1" x14ac:dyDescent="0.25"/>
    <row r="1415" s="1" customFormat="1" x14ac:dyDescent="0.25"/>
    <row r="1416" s="1" customFormat="1" x14ac:dyDescent="0.25"/>
    <row r="1417" s="1" customFormat="1" x14ac:dyDescent="0.25"/>
    <row r="1418" s="1" customFormat="1" x14ac:dyDescent="0.25"/>
    <row r="1419" s="1" customFormat="1" x14ac:dyDescent="0.25"/>
    <row r="1420" s="1" customFormat="1" x14ac:dyDescent="0.25"/>
    <row r="1421" s="1" customFormat="1" x14ac:dyDescent="0.25"/>
    <row r="1422" s="1" customFormat="1" x14ac:dyDescent="0.25"/>
    <row r="1423" s="1" customFormat="1" x14ac:dyDescent="0.25"/>
    <row r="1424" s="1" customFormat="1" x14ac:dyDescent="0.25"/>
    <row r="1425" s="1" customFormat="1" x14ac:dyDescent="0.25"/>
    <row r="1426" s="1" customFormat="1" x14ac:dyDescent="0.25"/>
    <row r="1427" s="1" customFormat="1" x14ac:dyDescent="0.25"/>
    <row r="1428" s="1" customFormat="1" x14ac:dyDescent="0.25"/>
    <row r="1429" s="1" customFormat="1" x14ac:dyDescent="0.25"/>
    <row r="1430" s="1" customFormat="1" x14ac:dyDescent="0.25"/>
    <row r="1431" s="1" customFormat="1" x14ac:dyDescent="0.25"/>
    <row r="1432" s="1" customFormat="1" x14ac:dyDescent="0.25"/>
    <row r="1433" s="1" customFormat="1" x14ac:dyDescent="0.25"/>
    <row r="1434" s="1" customFormat="1" x14ac:dyDescent="0.25"/>
    <row r="1435" s="1" customFormat="1" x14ac:dyDescent="0.25"/>
    <row r="1436" s="1" customFormat="1" x14ac:dyDescent="0.25"/>
    <row r="1437" s="1" customFormat="1" x14ac:dyDescent="0.25"/>
    <row r="1438" s="1" customFormat="1" x14ac:dyDescent="0.25"/>
    <row r="1439" s="1" customFormat="1" x14ac:dyDescent="0.25"/>
    <row r="1440" s="1" customFormat="1" x14ac:dyDescent="0.25"/>
    <row r="1441" s="1" customFormat="1" x14ac:dyDescent="0.25"/>
    <row r="1442" s="1" customFormat="1" x14ac:dyDescent="0.25"/>
    <row r="1443" s="1" customFormat="1" x14ac:dyDescent="0.25"/>
    <row r="1444" s="1" customFormat="1" x14ac:dyDescent="0.25"/>
    <row r="1445" s="1" customFormat="1" x14ac:dyDescent="0.25"/>
    <row r="1446" s="1" customFormat="1" x14ac:dyDescent="0.25"/>
    <row r="1447" s="1" customFormat="1" x14ac:dyDescent="0.25"/>
    <row r="1448" s="1" customFormat="1" x14ac:dyDescent="0.25"/>
    <row r="1449" s="1" customFormat="1" x14ac:dyDescent="0.25"/>
    <row r="1450" s="1" customFormat="1" x14ac:dyDescent="0.25"/>
    <row r="1451" s="1" customFormat="1" x14ac:dyDescent="0.25"/>
    <row r="1452" s="1" customFormat="1" x14ac:dyDescent="0.25"/>
    <row r="1453" s="1" customFormat="1" x14ac:dyDescent="0.25"/>
    <row r="1454" s="1" customFormat="1" x14ac:dyDescent="0.25"/>
    <row r="1455" s="1" customFormat="1" x14ac:dyDescent="0.25"/>
    <row r="1456" s="1" customFormat="1" x14ac:dyDescent="0.25"/>
    <row r="1457" s="1" customFormat="1" x14ac:dyDescent="0.25"/>
    <row r="1458" s="1" customFormat="1" x14ac:dyDescent="0.25"/>
    <row r="1459" s="1" customFormat="1" x14ac:dyDescent="0.25"/>
    <row r="1460" s="1" customFormat="1" x14ac:dyDescent="0.25"/>
    <row r="1461" s="1" customFormat="1" x14ac:dyDescent="0.25"/>
    <row r="1462" s="1" customFormat="1" x14ac:dyDescent="0.25"/>
    <row r="1463" s="1" customFormat="1" x14ac:dyDescent="0.25"/>
    <row r="1464" s="1" customFormat="1" x14ac:dyDescent="0.25"/>
    <row r="1465" s="1" customFormat="1" x14ac:dyDescent="0.25"/>
    <row r="1466" s="1" customFormat="1" x14ac:dyDescent="0.25"/>
    <row r="1467" s="1" customFormat="1" x14ac:dyDescent="0.25"/>
    <row r="1468" s="1" customFormat="1" x14ac:dyDescent="0.25"/>
    <row r="1469" s="1" customFormat="1" x14ac:dyDescent="0.25"/>
    <row r="1470" s="1" customFormat="1" x14ac:dyDescent="0.25"/>
    <row r="1471" s="1" customFormat="1" x14ac:dyDescent="0.25"/>
    <row r="1472" s="1" customFormat="1" x14ac:dyDescent="0.25"/>
    <row r="1473" s="1" customFormat="1" x14ac:dyDescent="0.25"/>
    <row r="1474" s="1" customFormat="1" x14ac:dyDescent="0.25"/>
    <row r="1475" s="1" customFormat="1" x14ac:dyDescent="0.25"/>
    <row r="1476" s="1" customFormat="1" x14ac:dyDescent="0.25"/>
    <row r="1477" s="1" customFormat="1" x14ac:dyDescent="0.25"/>
    <row r="1478" s="1" customFormat="1" x14ac:dyDescent="0.25"/>
    <row r="1479" s="1" customFormat="1" x14ac:dyDescent="0.25"/>
    <row r="1480" s="1" customFormat="1" x14ac:dyDescent="0.25"/>
    <row r="1481" s="1" customFormat="1" x14ac:dyDescent="0.25"/>
    <row r="1482" s="1" customFormat="1" x14ac:dyDescent="0.25"/>
    <row r="1483" s="1" customFormat="1" x14ac:dyDescent="0.25"/>
    <row r="1484" s="1" customFormat="1" x14ac:dyDescent="0.25"/>
    <row r="1485" s="1" customFormat="1" x14ac:dyDescent="0.25"/>
    <row r="1486" s="1" customFormat="1" x14ac:dyDescent="0.25"/>
    <row r="1487" s="1" customFormat="1" x14ac:dyDescent="0.25"/>
    <row r="1488" s="1" customFormat="1" x14ac:dyDescent="0.25"/>
    <row r="1489" s="1" customFormat="1" x14ac:dyDescent="0.25"/>
    <row r="1490" s="1" customFormat="1" x14ac:dyDescent="0.25"/>
    <row r="1491" s="1" customFormat="1" x14ac:dyDescent="0.25"/>
    <row r="1492" s="1" customFormat="1" x14ac:dyDescent="0.25"/>
    <row r="1493" s="1" customFormat="1" x14ac:dyDescent="0.25"/>
    <row r="1494" s="1" customFormat="1" x14ac:dyDescent="0.25"/>
    <row r="1495" s="1" customFormat="1" x14ac:dyDescent="0.25"/>
    <row r="1496" s="1" customFormat="1" x14ac:dyDescent="0.25"/>
    <row r="1497" s="1" customFormat="1" x14ac:dyDescent="0.25"/>
    <row r="1498" s="1" customFormat="1" x14ac:dyDescent="0.25"/>
    <row r="1499" s="1" customFormat="1" x14ac:dyDescent="0.25"/>
    <row r="1500" s="1" customFormat="1" x14ac:dyDescent="0.25"/>
    <row r="1501" s="1" customFormat="1" x14ac:dyDescent="0.25"/>
    <row r="1502" s="1" customFormat="1" x14ac:dyDescent="0.25"/>
    <row r="1503" s="1" customFormat="1" x14ac:dyDescent="0.25"/>
    <row r="1504" s="1" customFormat="1" x14ac:dyDescent="0.25"/>
    <row r="1505" s="1" customFormat="1" x14ac:dyDescent="0.25"/>
    <row r="1506" s="1" customFormat="1" x14ac:dyDescent="0.25"/>
    <row r="1507" s="1" customFormat="1" x14ac:dyDescent="0.25"/>
    <row r="1508" s="1" customFormat="1" x14ac:dyDescent="0.25"/>
    <row r="1509" s="1" customFormat="1" x14ac:dyDescent="0.25"/>
    <row r="1510" s="1" customFormat="1" x14ac:dyDescent="0.25"/>
    <row r="1511" s="1" customFormat="1" x14ac:dyDescent="0.25"/>
    <row r="1512" s="1" customFormat="1" x14ac:dyDescent="0.25"/>
    <row r="1513" s="1" customFormat="1" x14ac:dyDescent="0.25"/>
    <row r="1514" s="1" customFormat="1" x14ac:dyDescent="0.25"/>
    <row r="1515" s="1" customFormat="1" x14ac:dyDescent="0.25"/>
    <row r="1516" s="1" customFormat="1" x14ac:dyDescent="0.25"/>
    <row r="1517" s="1" customFormat="1" x14ac:dyDescent="0.25"/>
    <row r="1518" s="1" customFormat="1" x14ac:dyDescent="0.25"/>
    <row r="1519" s="1" customFormat="1" x14ac:dyDescent="0.25"/>
    <row r="1520" s="1" customFormat="1" x14ac:dyDescent="0.25"/>
    <row r="1521" s="1" customFormat="1" x14ac:dyDescent="0.25"/>
    <row r="1522" s="1" customFormat="1" x14ac:dyDescent="0.25"/>
    <row r="1523" s="1" customFormat="1" x14ac:dyDescent="0.25"/>
    <row r="1524" s="1" customFormat="1" x14ac:dyDescent="0.25"/>
    <row r="1525" s="1" customFormat="1" x14ac:dyDescent="0.25"/>
    <row r="1526" s="1" customFormat="1" x14ac:dyDescent="0.25"/>
    <row r="1527" s="1" customFormat="1" x14ac:dyDescent="0.25"/>
    <row r="1528" s="1" customFormat="1" x14ac:dyDescent="0.25"/>
    <row r="1529" s="1" customFormat="1" x14ac:dyDescent="0.25"/>
    <row r="1530" s="1" customFormat="1" x14ac:dyDescent="0.25"/>
    <row r="1531" s="1" customFormat="1" x14ac:dyDescent="0.25"/>
    <row r="1532" s="1" customFormat="1" x14ac:dyDescent="0.25"/>
    <row r="1533" s="1" customFormat="1" x14ac:dyDescent="0.25"/>
    <row r="1534" s="1" customFormat="1" x14ac:dyDescent="0.25"/>
    <row r="1535" s="1" customFormat="1" x14ac:dyDescent="0.25"/>
    <row r="1536" s="1" customFormat="1" x14ac:dyDescent="0.25"/>
    <row r="1537" s="1" customFormat="1" x14ac:dyDescent="0.25"/>
    <row r="1538" s="1" customFormat="1" x14ac:dyDescent="0.25"/>
    <row r="1539" s="1" customFormat="1" x14ac:dyDescent="0.25"/>
    <row r="1540" s="1" customFormat="1" x14ac:dyDescent="0.25"/>
    <row r="1541" s="1" customFormat="1" x14ac:dyDescent="0.25"/>
    <row r="1542" s="1" customFormat="1" x14ac:dyDescent="0.25"/>
    <row r="1543" s="1" customFormat="1" x14ac:dyDescent="0.25"/>
    <row r="1544" s="1" customFormat="1" x14ac:dyDescent="0.25"/>
    <row r="1545" s="1" customFormat="1" x14ac:dyDescent="0.25"/>
    <row r="1546" s="1" customFormat="1" x14ac:dyDescent="0.25"/>
    <row r="1547" s="1" customFormat="1" x14ac:dyDescent="0.25"/>
    <row r="1548" s="1" customFormat="1" x14ac:dyDescent="0.25"/>
    <row r="1549" s="1" customFormat="1" x14ac:dyDescent="0.25"/>
    <row r="1550" s="1" customFormat="1" x14ac:dyDescent="0.25"/>
    <row r="1551" s="1" customFormat="1" x14ac:dyDescent="0.25"/>
    <row r="1552" s="1" customFormat="1" x14ac:dyDescent="0.25"/>
    <row r="1553" s="1" customFormat="1" x14ac:dyDescent="0.25"/>
    <row r="1554" s="1" customFormat="1" x14ac:dyDescent="0.25"/>
    <row r="1555" s="1" customFormat="1" x14ac:dyDescent="0.25"/>
    <row r="1556" s="1" customFormat="1" x14ac:dyDescent="0.25"/>
    <row r="1557" s="1" customFormat="1" x14ac:dyDescent="0.25"/>
    <row r="1558" s="1" customFormat="1" x14ac:dyDescent="0.25"/>
    <row r="1559" s="1" customFormat="1" x14ac:dyDescent="0.25"/>
    <row r="1560" s="1" customFormat="1" x14ac:dyDescent="0.25"/>
    <row r="1561" s="1" customFormat="1" x14ac:dyDescent="0.25"/>
    <row r="1562" s="1" customFormat="1" x14ac:dyDescent="0.25"/>
    <row r="1563" s="1" customFormat="1" x14ac:dyDescent="0.25"/>
    <row r="1564" s="1" customFormat="1" x14ac:dyDescent="0.25"/>
    <row r="1565" s="1" customFormat="1" x14ac:dyDescent="0.25"/>
    <row r="1566" s="1" customFormat="1" x14ac:dyDescent="0.25"/>
    <row r="1567" s="1" customFormat="1" x14ac:dyDescent="0.25"/>
    <row r="1568" s="1" customFormat="1" x14ac:dyDescent="0.25"/>
    <row r="1569" s="1" customFormat="1" x14ac:dyDescent="0.25"/>
    <row r="1570" s="1" customFormat="1" x14ac:dyDescent="0.25"/>
    <row r="1571" s="1" customFormat="1" x14ac:dyDescent="0.25"/>
    <row r="1572" s="1" customFormat="1" x14ac:dyDescent="0.25"/>
    <row r="1573" s="1" customFormat="1" x14ac:dyDescent="0.25"/>
    <row r="1574" s="1" customFormat="1" x14ac:dyDescent="0.25"/>
    <row r="1575" s="1" customFormat="1" x14ac:dyDescent="0.25"/>
    <row r="1576" s="1" customFormat="1" x14ac:dyDescent="0.25"/>
    <row r="1577" s="1" customFormat="1" x14ac:dyDescent="0.25"/>
    <row r="1578" s="1" customFormat="1" x14ac:dyDescent="0.25"/>
    <row r="1579" s="1" customFormat="1" x14ac:dyDescent="0.25"/>
    <row r="1580" s="1" customFormat="1" x14ac:dyDescent="0.25"/>
    <row r="1581" s="1" customFormat="1" x14ac:dyDescent="0.25"/>
    <row r="1582" s="1" customFormat="1" x14ac:dyDescent="0.25"/>
    <row r="1583" s="1" customFormat="1" x14ac:dyDescent="0.25"/>
    <row r="1584" s="1" customFormat="1" x14ac:dyDescent="0.25"/>
    <row r="1585" s="1" customFormat="1" x14ac:dyDescent="0.25"/>
    <row r="1586" s="1" customFormat="1" x14ac:dyDescent="0.25"/>
    <row r="1587" s="1" customFormat="1" x14ac:dyDescent="0.25"/>
    <row r="1588" s="1" customFormat="1" x14ac:dyDescent="0.25"/>
    <row r="1589" s="1" customFormat="1" x14ac:dyDescent="0.25"/>
    <row r="1590" s="1" customFormat="1" x14ac:dyDescent="0.25"/>
    <row r="1591" s="1" customFormat="1" x14ac:dyDescent="0.25"/>
    <row r="1592" s="1" customFormat="1" x14ac:dyDescent="0.25"/>
    <row r="1593" s="1" customFormat="1" x14ac:dyDescent="0.25"/>
    <row r="1594" s="1" customFormat="1" x14ac:dyDescent="0.25"/>
    <row r="1595" s="1" customFormat="1" x14ac:dyDescent="0.25"/>
    <row r="1596" s="1" customFormat="1" x14ac:dyDescent="0.25"/>
    <row r="1597" s="1" customFormat="1" x14ac:dyDescent="0.25"/>
    <row r="1598" s="1" customFormat="1" x14ac:dyDescent="0.25"/>
    <row r="1599" s="1" customFormat="1" x14ac:dyDescent="0.25"/>
    <row r="1600" s="1" customFormat="1" x14ac:dyDescent="0.25"/>
    <row r="1601" s="1" customFormat="1" x14ac:dyDescent="0.25"/>
    <row r="1602" s="1" customFormat="1" x14ac:dyDescent="0.25"/>
    <row r="1603" s="1" customFormat="1" x14ac:dyDescent="0.25"/>
    <row r="1604" s="1" customFormat="1" x14ac:dyDescent="0.25"/>
    <row r="1605" s="1" customFormat="1" x14ac:dyDescent="0.25"/>
    <row r="1606" s="1" customFormat="1" x14ac:dyDescent="0.25"/>
    <row r="1607" s="1" customFormat="1" x14ac:dyDescent="0.25"/>
    <row r="1608" s="1" customFormat="1" x14ac:dyDescent="0.25"/>
    <row r="1609" s="1" customFormat="1" x14ac:dyDescent="0.25"/>
    <row r="1610" s="1" customFormat="1" x14ac:dyDescent="0.25"/>
    <row r="1611" s="1" customFormat="1" x14ac:dyDescent="0.25"/>
    <row r="1612" s="1" customFormat="1" x14ac:dyDescent="0.25"/>
    <row r="1613" s="1" customFormat="1" x14ac:dyDescent="0.25"/>
    <row r="1614" s="1" customFormat="1" x14ac:dyDescent="0.25"/>
    <row r="1615" s="1" customFormat="1" x14ac:dyDescent="0.25"/>
    <row r="1616" s="1" customFormat="1" x14ac:dyDescent="0.25"/>
    <row r="1617" s="1" customFormat="1" x14ac:dyDescent="0.25"/>
    <row r="1618" s="1" customFormat="1" x14ac:dyDescent="0.25"/>
    <row r="1619" s="1" customFormat="1" x14ac:dyDescent="0.25"/>
    <row r="1620" s="1" customFormat="1" x14ac:dyDescent="0.25"/>
    <row r="1621" s="1" customFormat="1" x14ac:dyDescent="0.25"/>
    <row r="1622" s="1" customFormat="1" x14ac:dyDescent="0.25"/>
    <row r="1623" s="1" customFormat="1" x14ac:dyDescent="0.25"/>
    <row r="1624" s="1" customFormat="1" x14ac:dyDescent="0.25"/>
    <row r="1625" s="1" customFormat="1" x14ac:dyDescent="0.25"/>
    <row r="1626" s="1" customFormat="1" x14ac:dyDescent="0.25"/>
    <row r="1627" s="1" customFormat="1" x14ac:dyDescent="0.25"/>
    <row r="1628" s="1" customFormat="1" x14ac:dyDescent="0.25"/>
    <row r="1629" s="1" customFormat="1" x14ac:dyDescent="0.25"/>
    <row r="1630" s="1" customFormat="1" x14ac:dyDescent="0.25"/>
    <row r="1631" s="1" customFormat="1" x14ac:dyDescent="0.25"/>
    <row r="1632" s="1" customFormat="1" x14ac:dyDescent="0.25"/>
    <row r="1633" s="1" customFormat="1" x14ac:dyDescent="0.25"/>
    <row r="1634" s="1" customFormat="1" x14ac:dyDescent="0.25"/>
    <row r="1635" s="1" customFormat="1" x14ac:dyDescent="0.25"/>
    <row r="1636" s="1" customFormat="1" x14ac:dyDescent="0.25"/>
    <row r="1637" s="1" customFormat="1" x14ac:dyDescent="0.25"/>
    <row r="1638" s="1" customFormat="1" x14ac:dyDescent="0.25"/>
    <row r="1639" s="1" customFormat="1" x14ac:dyDescent="0.25"/>
    <row r="1640" s="1" customFormat="1" x14ac:dyDescent="0.25"/>
    <row r="1641" s="1" customFormat="1" x14ac:dyDescent="0.25"/>
    <row r="1642" s="1" customFormat="1" x14ac:dyDescent="0.25"/>
    <row r="1643" s="1" customFormat="1" x14ac:dyDescent="0.25"/>
    <row r="1644" s="1" customFormat="1" x14ac:dyDescent="0.25"/>
    <row r="1645" s="1" customFormat="1" x14ac:dyDescent="0.25"/>
    <row r="1646" s="1" customFormat="1" x14ac:dyDescent="0.25"/>
    <row r="1647" s="1" customFormat="1" x14ac:dyDescent="0.25"/>
    <row r="1648" s="1" customFormat="1" x14ac:dyDescent="0.25"/>
    <row r="1649" s="1" customFormat="1" x14ac:dyDescent="0.25"/>
    <row r="1650" s="1" customFormat="1" x14ac:dyDescent="0.25"/>
    <row r="1651" s="1" customFormat="1" x14ac:dyDescent="0.25"/>
    <row r="1652" s="1" customFormat="1" x14ac:dyDescent="0.25"/>
    <row r="1653" s="1" customFormat="1" x14ac:dyDescent="0.25"/>
    <row r="1654" s="1" customFormat="1" x14ac:dyDescent="0.25"/>
    <row r="1655" s="1" customFormat="1" x14ac:dyDescent="0.25"/>
    <row r="1656" s="1" customFormat="1" x14ac:dyDescent="0.25"/>
    <row r="1657" s="1" customFormat="1" x14ac:dyDescent="0.25"/>
    <row r="1658" s="1" customFormat="1" x14ac:dyDescent="0.25"/>
    <row r="1659" s="1" customFormat="1" x14ac:dyDescent="0.25"/>
    <row r="1660" s="1" customFormat="1" x14ac:dyDescent="0.25"/>
    <row r="1661" s="1" customFormat="1" x14ac:dyDescent="0.25"/>
    <row r="1662" s="1" customFormat="1" x14ac:dyDescent="0.25"/>
    <row r="1663" s="1" customFormat="1" x14ac:dyDescent="0.25"/>
    <row r="1664" s="1" customFormat="1" x14ac:dyDescent="0.25"/>
    <row r="1665" s="1" customFormat="1" x14ac:dyDescent="0.25"/>
    <row r="1666" s="1" customFormat="1" x14ac:dyDescent="0.25"/>
    <row r="1667" s="1" customFormat="1" x14ac:dyDescent="0.25"/>
    <row r="1668" s="1" customFormat="1" x14ac:dyDescent="0.25"/>
    <row r="1669" s="1" customFormat="1" x14ac:dyDescent="0.25"/>
    <row r="1670" s="1" customFormat="1" x14ac:dyDescent="0.25"/>
    <row r="1671" s="1" customFormat="1" x14ac:dyDescent="0.25"/>
    <row r="1672" s="1" customFormat="1" x14ac:dyDescent="0.25"/>
    <row r="1673" s="1" customFormat="1" x14ac:dyDescent="0.25"/>
    <row r="1674" s="1" customFormat="1" x14ac:dyDescent="0.25"/>
    <row r="1675" s="1" customFormat="1" x14ac:dyDescent="0.25"/>
    <row r="1676" s="1" customFormat="1" x14ac:dyDescent="0.25"/>
    <row r="1677" s="1" customFormat="1" x14ac:dyDescent="0.25"/>
    <row r="1678" s="1" customFormat="1" x14ac:dyDescent="0.25"/>
    <row r="1679" s="1" customFormat="1" x14ac:dyDescent="0.25"/>
    <row r="1680" s="1" customFormat="1" x14ac:dyDescent="0.25"/>
    <row r="1681" s="1" customFormat="1" x14ac:dyDescent="0.25"/>
    <row r="1682" s="1" customFormat="1" x14ac:dyDescent="0.25"/>
    <row r="1683" s="1" customFormat="1" x14ac:dyDescent="0.25"/>
    <row r="1684" s="1" customFormat="1" x14ac:dyDescent="0.25"/>
    <row r="1685" s="1" customFormat="1" x14ac:dyDescent="0.25"/>
    <row r="1686" s="1" customFormat="1" x14ac:dyDescent="0.25"/>
    <row r="1687" s="1" customFormat="1" x14ac:dyDescent="0.25"/>
    <row r="1688" s="1" customFormat="1" x14ac:dyDescent="0.25"/>
    <row r="1689" s="1" customFormat="1" x14ac:dyDescent="0.25"/>
    <row r="1690" s="1" customFormat="1" x14ac:dyDescent="0.25"/>
    <row r="1691" s="1" customFormat="1" x14ac:dyDescent="0.25"/>
    <row r="1692" s="1" customFormat="1" x14ac:dyDescent="0.25"/>
    <row r="1693" s="1" customFormat="1" x14ac:dyDescent="0.25"/>
    <row r="1694" s="1" customFormat="1" x14ac:dyDescent="0.25"/>
    <row r="1695" s="1" customFormat="1" x14ac:dyDescent="0.25"/>
    <row r="1696" s="1" customFormat="1" x14ac:dyDescent="0.25"/>
    <row r="1697" s="1" customFormat="1" x14ac:dyDescent="0.25"/>
    <row r="1698" s="1" customFormat="1" x14ac:dyDescent="0.25"/>
    <row r="1699" s="1" customFormat="1" x14ac:dyDescent="0.25"/>
    <row r="1700" s="1" customFormat="1" x14ac:dyDescent="0.25"/>
    <row r="1701" s="1" customFormat="1" x14ac:dyDescent="0.25"/>
    <row r="1702" s="1" customFormat="1" x14ac:dyDescent="0.25"/>
    <row r="1703" s="1" customFormat="1" x14ac:dyDescent="0.25"/>
    <row r="1704" s="1" customFormat="1" x14ac:dyDescent="0.25"/>
    <row r="1705" s="1" customFormat="1" x14ac:dyDescent="0.25"/>
    <row r="1706" s="1" customFormat="1" x14ac:dyDescent="0.25"/>
    <row r="1707" s="1" customFormat="1" x14ac:dyDescent="0.25"/>
    <row r="1708" s="1" customFormat="1" x14ac:dyDescent="0.25"/>
    <row r="1709" s="1" customFormat="1" x14ac:dyDescent="0.25"/>
    <row r="1710" s="1" customFormat="1" x14ac:dyDescent="0.25"/>
    <row r="1711" s="1" customFormat="1" x14ac:dyDescent="0.25"/>
    <row r="1712" s="1" customFormat="1" x14ac:dyDescent="0.25"/>
    <row r="1713" s="1" customFormat="1" x14ac:dyDescent="0.25"/>
    <row r="1714" s="1" customFormat="1" x14ac:dyDescent="0.25"/>
    <row r="1715" s="1" customFormat="1" x14ac:dyDescent="0.25"/>
    <row r="1716" s="1" customFormat="1" x14ac:dyDescent="0.25"/>
    <row r="1717" s="1" customFormat="1" x14ac:dyDescent="0.25"/>
    <row r="1718" s="1" customFormat="1" x14ac:dyDescent="0.25"/>
    <row r="1719" s="1" customFormat="1" x14ac:dyDescent="0.25"/>
    <row r="1720" s="1" customFormat="1" x14ac:dyDescent="0.25"/>
    <row r="1721" s="1" customFormat="1" x14ac:dyDescent="0.25"/>
    <row r="1722" s="1" customFormat="1" x14ac:dyDescent="0.25"/>
    <row r="1723" s="1" customFormat="1" x14ac:dyDescent="0.25"/>
    <row r="1724" s="1" customFormat="1" x14ac:dyDescent="0.25"/>
    <row r="1725" s="1" customFormat="1" x14ac:dyDescent="0.25"/>
    <row r="1726" s="1" customFormat="1" x14ac:dyDescent="0.25"/>
    <row r="1727" s="1" customFormat="1" x14ac:dyDescent="0.25"/>
    <row r="1728" s="1" customFormat="1" x14ac:dyDescent="0.25"/>
    <row r="1729" s="1" customFormat="1" x14ac:dyDescent="0.25"/>
    <row r="1730" s="1" customFormat="1" x14ac:dyDescent="0.25"/>
    <row r="1731" s="1" customFormat="1" x14ac:dyDescent="0.25"/>
    <row r="1732" s="1" customFormat="1" x14ac:dyDescent="0.25"/>
    <row r="1733" s="1" customFormat="1" x14ac:dyDescent="0.25"/>
    <row r="1734" s="1" customFormat="1" x14ac:dyDescent="0.25"/>
    <row r="1735" s="1" customFormat="1" x14ac:dyDescent="0.25"/>
    <row r="1736" s="1" customFormat="1" x14ac:dyDescent="0.25"/>
    <row r="1737" s="1" customFormat="1" x14ac:dyDescent="0.25"/>
    <row r="1738" s="1" customFormat="1" x14ac:dyDescent="0.25"/>
    <row r="1739" s="1" customFormat="1" x14ac:dyDescent="0.25"/>
    <row r="1740" s="1" customFormat="1" x14ac:dyDescent="0.25"/>
    <row r="1741" s="1" customFormat="1" x14ac:dyDescent="0.25"/>
    <row r="1742" s="1" customFormat="1" x14ac:dyDescent="0.25"/>
    <row r="1743" s="1" customFormat="1" x14ac:dyDescent="0.25"/>
    <row r="1744" s="1" customFormat="1" x14ac:dyDescent="0.25"/>
    <row r="1745" s="1" customFormat="1" x14ac:dyDescent="0.25"/>
    <row r="1746" s="1" customFormat="1" x14ac:dyDescent="0.25"/>
    <row r="1747" s="1" customFormat="1" x14ac:dyDescent="0.25"/>
    <row r="1748" s="1" customFormat="1" x14ac:dyDescent="0.25"/>
    <row r="1749" s="1" customFormat="1" x14ac:dyDescent="0.25"/>
    <row r="1750" s="1" customFormat="1" x14ac:dyDescent="0.25"/>
    <row r="1751" s="1" customFormat="1" x14ac:dyDescent="0.25"/>
    <row r="1752" s="1" customFormat="1" x14ac:dyDescent="0.25"/>
    <row r="1753" s="1" customFormat="1" x14ac:dyDescent="0.25"/>
    <row r="1754" s="1" customFormat="1" x14ac:dyDescent="0.25"/>
    <row r="1755" s="1" customFormat="1" x14ac:dyDescent="0.25"/>
    <row r="1756" s="1" customFormat="1" x14ac:dyDescent="0.25"/>
    <row r="1757" s="1" customFormat="1" x14ac:dyDescent="0.25"/>
    <row r="1758" s="1" customFormat="1" x14ac:dyDescent="0.25"/>
    <row r="1759" s="1" customFormat="1" x14ac:dyDescent="0.25"/>
    <row r="1760" s="1" customFormat="1" x14ac:dyDescent="0.25"/>
    <row r="1761" s="1" customFormat="1" x14ac:dyDescent="0.25"/>
    <row r="1762" s="1" customFormat="1" x14ac:dyDescent="0.25"/>
    <row r="1763" s="1" customFormat="1" x14ac:dyDescent="0.25"/>
    <row r="1764" s="1" customFormat="1" x14ac:dyDescent="0.25"/>
    <row r="1765" s="1" customFormat="1" x14ac:dyDescent="0.25"/>
    <row r="1766" s="1" customFormat="1" x14ac:dyDescent="0.25"/>
    <row r="1767" s="1" customFormat="1" x14ac:dyDescent="0.25"/>
    <row r="1768" s="1" customFormat="1" x14ac:dyDescent="0.25"/>
    <row r="1769" s="1" customFormat="1" x14ac:dyDescent="0.25"/>
    <row r="1770" s="1" customFormat="1" x14ac:dyDescent="0.25"/>
    <row r="1771" s="1" customFormat="1" x14ac:dyDescent="0.25"/>
    <row r="1772" s="1" customFormat="1" x14ac:dyDescent="0.25"/>
    <row r="1773" s="1" customFormat="1" x14ac:dyDescent="0.25"/>
    <row r="1774" s="1" customFormat="1" x14ac:dyDescent="0.25"/>
    <row r="1775" s="1" customFormat="1" x14ac:dyDescent="0.25"/>
    <row r="1776" s="1" customFormat="1" x14ac:dyDescent="0.25"/>
    <row r="1777" s="1" customFormat="1" x14ac:dyDescent="0.25"/>
    <row r="1778" s="1" customFormat="1" x14ac:dyDescent="0.25"/>
    <row r="1779" s="1" customFormat="1" x14ac:dyDescent="0.25"/>
    <row r="1780" s="1" customFormat="1" x14ac:dyDescent="0.25"/>
    <row r="1781" s="1" customFormat="1" x14ac:dyDescent="0.25"/>
    <row r="1782" s="1" customFormat="1" x14ac:dyDescent="0.25"/>
    <row r="1783" s="1" customFormat="1" x14ac:dyDescent="0.25"/>
    <row r="1784" s="1" customFormat="1" x14ac:dyDescent="0.25"/>
    <row r="1785" s="1" customFormat="1" x14ac:dyDescent="0.25"/>
    <row r="1786" s="1" customFormat="1" x14ac:dyDescent="0.25"/>
    <row r="1787" s="1" customFormat="1" x14ac:dyDescent="0.25"/>
    <row r="1788" s="1" customFormat="1" x14ac:dyDescent="0.25"/>
    <row r="1789" s="1" customFormat="1" x14ac:dyDescent="0.25"/>
    <row r="1790" s="1" customFormat="1" x14ac:dyDescent="0.25"/>
    <row r="1791" s="1" customFormat="1" x14ac:dyDescent="0.25"/>
    <row r="1792" s="1" customFormat="1" x14ac:dyDescent="0.25"/>
    <row r="1793" s="1" customFormat="1" x14ac:dyDescent="0.25"/>
    <row r="1794" s="1" customFormat="1" x14ac:dyDescent="0.25"/>
    <row r="1795" s="1" customFormat="1" x14ac:dyDescent="0.25"/>
    <row r="1796" s="1" customFormat="1" x14ac:dyDescent="0.25"/>
    <row r="1797" s="1" customFormat="1" x14ac:dyDescent="0.25"/>
    <row r="1798" s="1" customFormat="1" x14ac:dyDescent="0.25"/>
    <row r="1799" s="1" customFormat="1" x14ac:dyDescent="0.25"/>
    <row r="1800" s="1" customFormat="1" x14ac:dyDescent="0.25"/>
    <row r="1801" s="1" customFormat="1" x14ac:dyDescent="0.25"/>
    <row r="1802" s="1" customFormat="1" x14ac:dyDescent="0.25"/>
    <row r="1803" s="1" customFormat="1" x14ac:dyDescent="0.25"/>
    <row r="1804" s="1" customFormat="1" x14ac:dyDescent="0.25"/>
    <row r="1805" s="1" customFormat="1" x14ac:dyDescent="0.25"/>
    <row r="1806" s="1" customFormat="1" x14ac:dyDescent="0.25"/>
    <row r="1807" s="1" customFormat="1" x14ac:dyDescent="0.25"/>
    <row r="1808" s="1" customFormat="1" x14ac:dyDescent="0.25"/>
    <row r="1809" s="1" customFormat="1" x14ac:dyDescent="0.25"/>
    <row r="1810" s="1" customFormat="1" x14ac:dyDescent="0.25"/>
    <row r="1811" s="1" customFormat="1" x14ac:dyDescent="0.25"/>
    <row r="1812" s="1" customFormat="1" x14ac:dyDescent="0.25"/>
    <row r="1813" s="1" customFormat="1" x14ac:dyDescent="0.25"/>
    <row r="1814" s="1" customFormat="1" x14ac:dyDescent="0.25"/>
    <row r="1815" s="1" customFormat="1" x14ac:dyDescent="0.25"/>
    <row r="1816" s="1" customFormat="1" x14ac:dyDescent="0.25"/>
    <row r="1817" s="1" customFormat="1" x14ac:dyDescent="0.25"/>
    <row r="1818" s="1" customFormat="1" x14ac:dyDescent="0.25"/>
    <row r="1819" s="1" customFormat="1" x14ac:dyDescent="0.25"/>
    <row r="1820" s="1" customFormat="1" x14ac:dyDescent="0.25"/>
    <row r="1821" s="1" customFormat="1" x14ac:dyDescent="0.25"/>
    <row r="1822" s="1" customFormat="1" x14ac:dyDescent="0.25"/>
    <row r="1823" s="1" customFormat="1" x14ac:dyDescent="0.25"/>
    <row r="1824" s="1" customFormat="1" x14ac:dyDescent="0.25"/>
    <row r="1825" s="1" customFormat="1" x14ac:dyDescent="0.25"/>
    <row r="1826" s="1" customFormat="1" x14ac:dyDescent="0.25"/>
    <row r="1827" s="1" customFormat="1" x14ac:dyDescent="0.25"/>
    <row r="1828" s="1" customFormat="1" x14ac:dyDescent="0.25"/>
    <row r="1829" s="1" customFormat="1" x14ac:dyDescent="0.25"/>
    <row r="1830" s="1" customFormat="1" x14ac:dyDescent="0.25"/>
    <row r="1831" s="1" customFormat="1" x14ac:dyDescent="0.25"/>
    <row r="1832" s="1" customFormat="1" x14ac:dyDescent="0.25"/>
    <row r="1833" s="1" customFormat="1" x14ac:dyDescent="0.25"/>
    <row r="1834" s="1" customFormat="1" x14ac:dyDescent="0.25"/>
    <row r="1835" s="1" customFormat="1" x14ac:dyDescent="0.25"/>
    <row r="1836" s="1" customFormat="1" x14ac:dyDescent="0.25"/>
    <row r="1837" s="1" customFormat="1" x14ac:dyDescent="0.25"/>
    <row r="1838" s="1" customFormat="1" x14ac:dyDescent="0.25"/>
    <row r="1839" s="1" customFormat="1" x14ac:dyDescent="0.25"/>
    <row r="1840" s="1" customFormat="1" x14ac:dyDescent="0.25"/>
    <row r="1841" s="1" customFormat="1" x14ac:dyDescent="0.25"/>
    <row r="1842" s="1" customFormat="1" x14ac:dyDescent="0.25"/>
    <row r="1843" s="1" customFormat="1" x14ac:dyDescent="0.25"/>
    <row r="1844" s="1" customFormat="1" x14ac:dyDescent="0.25"/>
    <row r="1845" s="1" customFormat="1" x14ac:dyDescent="0.25"/>
    <row r="1846" s="1" customFormat="1" x14ac:dyDescent="0.25"/>
    <row r="1847" s="1" customFormat="1" x14ac:dyDescent="0.25"/>
    <row r="1848" s="1" customFormat="1" x14ac:dyDescent="0.25"/>
    <row r="1849" s="1" customFormat="1" x14ac:dyDescent="0.25"/>
    <row r="1850" s="1" customFormat="1" x14ac:dyDescent="0.25"/>
    <row r="1851" s="1" customFormat="1" x14ac:dyDescent="0.25"/>
    <row r="1852" s="1" customFormat="1" x14ac:dyDescent="0.25"/>
    <row r="1853" s="1" customFormat="1" x14ac:dyDescent="0.25"/>
    <row r="1854" s="1" customFormat="1" x14ac:dyDescent="0.25"/>
    <row r="1855" s="1" customFormat="1" x14ac:dyDescent="0.25"/>
    <row r="1856" s="1" customFormat="1" x14ac:dyDescent="0.25"/>
    <row r="1857" s="1" customFormat="1" x14ac:dyDescent="0.25"/>
    <row r="1858" s="1" customFormat="1" x14ac:dyDescent="0.25"/>
    <row r="1859" s="1" customFormat="1" x14ac:dyDescent="0.25"/>
    <row r="1860" s="1" customFormat="1" x14ac:dyDescent="0.25"/>
    <row r="1861" s="1" customFormat="1" x14ac:dyDescent="0.25"/>
    <row r="1862" s="1" customFormat="1" x14ac:dyDescent="0.25"/>
    <row r="1863" s="1" customFormat="1" x14ac:dyDescent="0.25"/>
    <row r="1864" s="1" customFormat="1" x14ac:dyDescent="0.25"/>
    <row r="1865" s="1" customFormat="1" x14ac:dyDescent="0.25"/>
    <row r="1866" s="1" customFormat="1" x14ac:dyDescent="0.25"/>
    <row r="1867" s="1" customFormat="1" x14ac:dyDescent="0.25"/>
    <row r="1868" s="1" customFormat="1" x14ac:dyDescent="0.25"/>
    <row r="1869" s="1" customFormat="1" x14ac:dyDescent="0.25"/>
    <row r="1870" s="1" customFormat="1" x14ac:dyDescent="0.25"/>
    <row r="1871" s="1" customFormat="1" x14ac:dyDescent="0.25"/>
    <row r="1872" s="1" customFormat="1" x14ac:dyDescent="0.25"/>
    <row r="1873" s="1" customFormat="1" x14ac:dyDescent="0.25"/>
    <row r="1874" s="1" customFormat="1" x14ac:dyDescent="0.25"/>
    <row r="1875" s="1" customFormat="1" x14ac:dyDescent="0.25"/>
    <row r="1876" s="1" customFormat="1" x14ac:dyDescent="0.25"/>
    <row r="1877" s="1" customFormat="1" x14ac:dyDescent="0.25"/>
    <row r="1878" s="1" customFormat="1" x14ac:dyDescent="0.25"/>
    <row r="1879" s="1" customFormat="1" x14ac:dyDescent="0.25"/>
    <row r="1880" s="1" customFormat="1" x14ac:dyDescent="0.25"/>
    <row r="1881" s="1" customFormat="1" x14ac:dyDescent="0.25"/>
    <row r="1882" s="1" customFormat="1" x14ac:dyDescent="0.25"/>
    <row r="1883" s="1" customFormat="1" x14ac:dyDescent="0.25"/>
    <row r="1884" s="1" customFormat="1" x14ac:dyDescent="0.25"/>
    <row r="1885" s="1" customFormat="1" x14ac:dyDescent="0.25"/>
    <row r="1886" s="1" customFormat="1" x14ac:dyDescent="0.25"/>
    <row r="1887" s="1" customFormat="1" x14ac:dyDescent="0.25"/>
    <row r="1888" s="1" customFormat="1" x14ac:dyDescent="0.25"/>
    <row r="1889" s="1" customFormat="1" x14ac:dyDescent="0.25"/>
    <row r="1890" s="1" customFormat="1" x14ac:dyDescent="0.25"/>
    <row r="1891" s="1" customFormat="1" x14ac:dyDescent="0.25"/>
    <row r="1892" s="1" customFormat="1" x14ac:dyDescent="0.25"/>
    <row r="1893" s="1" customFormat="1" x14ac:dyDescent="0.25"/>
    <row r="1894" s="1" customFormat="1" x14ac:dyDescent="0.25"/>
    <row r="1895" s="1" customFormat="1" x14ac:dyDescent="0.25"/>
    <row r="1896" s="1" customFormat="1" x14ac:dyDescent="0.25"/>
    <row r="1897" s="1" customFormat="1" x14ac:dyDescent="0.25"/>
    <row r="1898" s="1" customFormat="1" x14ac:dyDescent="0.25"/>
    <row r="1899" s="1" customFormat="1" x14ac:dyDescent="0.25"/>
    <row r="1900" s="1" customFormat="1" x14ac:dyDescent="0.25"/>
    <row r="1901" s="1" customFormat="1" x14ac:dyDescent="0.25"/>
    <row r="1902" s="1" customFormat="1" x14ac:dyDescent="0.25"/>
    <row r="1903" s="1" customFormat="1" x14ac:dyDescent="0.25"/>
    <row r="1904" s="1" customFormat="1" x14ac:dyDescent="0.25"/>
    <row r="1905" s="1" customFormat="1" x14ac:dyDescent="0.25"/>
    <row r="1906" s="1" customFormat="1" x14ac:dyDescent="0.25"/>
    <row r="1907" s="1" customFormat="1" x14ac:dyDescent="0.25"/>
    <row r="1908" s="1" customFormat="1" x14ac:dyDescent="0.25"/>
    <row r="1909" s="1" customFormat="1" x14ac:dyDescent="0.25"/>
    <row r="1910" s="1" customFormat="1" x14ac:dyDescent="0.25"/>
    <row r="1911" s="1" customFormat="1" x14ac:dyDescent="0.25"/>
    <row r="1912" s="1" customFormat="1" x14ac:dyDescent="0.25"/>
    <row r="1913" s="1" customFormat="1" x14ac:dyDescent="0.25"/>
    <row r="1914" s="1" customFormat="1" x14ac:dyDescent="0.25"/>
    <row r="1915" s="1" customFormat="1" x14ac:dyDescent="0.25"/>
    <row r="1916" s="1" customFormat="1" x14ac:dyDescent="0.25"/>
    <row r="1917" s="1" customFormat="1" x14ac:dyDescent="0.25"/>
    <row r="1918" s="1" customFormat="1" x14ac:dyDescent="0.25"/>
    <row r="1919" s="1" customFormat="1" x14ac:dyDescent="0.25"/>
    <row r="1920" s="1" customFormat="1" x14ac:dyDescent="0.25"/>
    <row r="1921" s="1" customFormat="1" x14ac:dyDescent="0.25"/>
    <row r="1922" s="1" customFormat="1" x14ac:dyDescent="0.25"/>
    <row r="1923" s="1" customFormat="1" x14ac:dyDescent="0.25"/>
    <row r="1924" s="1" customFormat="1" x14ac:dyDescent="0.25"/>
    <row r="1925" s="1" customFormat="1" x14ac:dyDescent="0.25"/>
    <row r="1926" s="1" customFormat="1" x14ac:dyDescent="0.25"/>
    <row r="1927" s="1" customFormat="1" x14ac:dyDescent="0.25"/>
    <row r="1928" s="1" customFormat="1" x14ac:dyDescent="0.25"/>
    <row r="1929" s="1" customFormat="1" x14ac:dyDescent="0.25"/>
    <row r="1930" s="1" customFormat="1" x14ac:dyDescent="0.25"/>
    <row r="1931" s="1" customFormat="1" x14ac:dyDescent="0.25"/>
    <row r="1932" s="1" customFormat="1" x14ac:dyDescent="0.25"/>
    <row r="1933" s="1" customFormat="1" x14ac:dyDescent="0.25"/>
    <row r="1934" s="1" customFormat="1" x14ac:dyDescent="0.25"/>
    <row r="1935" s="1" customFormat="1" x14ac:dyDescent="0.25"/>
    <row r="1936" s="1" customFormat="1" x14ac:dyDescent="0.25"/>
    <row r="1937" s="1" customFormat="1" x14ac:dyDescent="0.25"/>
    <row r="1938" s="1" customFormat="1" x14ac:dyDescent="0.25"/>
    <row r="1939" s="1" customFormat="1" x14ac:dyDescent="0.25"/>
    <row r="1940" s="1" customFormat="1" x14ac:dyDescent="0.25"/>
    <row r="1941" s="1" customFormat="1" x14ac:dyDescent="0.25"/>
    <row r="1942" s="1" customFormat="1" x14ac:dyDescent="0.25"/>
    <row r="1943" s="1" customFormat="1" x14ac:dyDescent="0.25"/>
    <row r="1944" s="1" customFormat="1" x14ac:dyDescent="0.25"/>
    <row r="1945" s="1" customFormat="1" x14ac:dyDescent="0.25"/>
    <row r="1946" s="1" customFormat="1" x14ac:dyDescent="0.25"/>
    <row r="1947" s="1" customFormat="1" x14ac:dyDescent="0.25"/>
    <row r="1948" s="1" customFormat="1" x14ac:dyDescent="0.25"/>
    <row r="1949" s="1" customFormat="1" x14ac:dyDescent="0.25"/>
    <row r="1950" s="1" customFormat="1" x14ac:dyDescent="0.25"/>
    <row r="1951" s="1" customFormat="1" x14ac:dyDescent="0.25"/>
    <row r="1952" s="1" customFormat="1" x14ac:dyDescent="0.25"/>
    <row r="1953" s="1" customFormat="1" x14ac:dyDescent="0.25"/>
    <row r="1954" s="1" customFormat="1" x14ac:dyDescent="0.25"/>
    <row r="1955" s="1" customFormat="1" x14ac:dyDescent="0.25"/>
    <row r="1956" s="1" customFormat="1" x14ac:dyDescent="0.25"/>
    <row r="1957" s="1" customFormat="1" x14ac:dyDescent="0.25"/>
    <row r="1958" s="1" customFormat="1" x14ac:dyDescent="0.25"/>
    <row r="1959" s="1" customFormat="1" x14ac:dyDescent="0.25"/>
    <row r="1960" s="1" customFormat="1" x14ac:dyDescent="0.25"/>
    <row r="1961" s="1" customFormat="1" x14ac:dyDescent="0.25"/>
    <row r="1962" s="1" customFormat="1" x14ac:dyDescent="0.25"/>
    <row r="1963" s="1" customFormat="1" x14ac:dyDescent="0.25"/>
    <row r="1964" s="1" customFormat="1" x14ac:dyDescent="0.25"/>
    <row r="1965" s="1" customFormat="1" x14ac:dyDescent="0.25"/>
    <row r="1966" s="1" customFormat="1" x14ac:dyDescent="0.25"/>
    <row r="1967" s="1" customFormat="1" x14ac:dyDescent="0.25"/>
    <row r="1968" s="1" customFormat="1" x14ac:dyDescent="0.25"/>
    <row r="1969" s="1" customFormat="1" x14ac:dyDescent="0.25"/>
    <row r="1970" s="1" customFormat="1" x14ac:dyDescent="0.25"/>
    <row r="1971" s="1" customFormat="1" x14ac:dyDescent="0.25"/>
    <row r="1972" s="1" customFormat="1" x14ac:dyDescent="0.25"/>
    <row r="1973" s="1" customFormat="1" x14ac:dyDescent="0.25"/>
    <row r="1974" s="1" customFormat="1" x14ac:dyDescent="0.25"/>
    <row r="1975" s="1" customFormat="1" x14ac:dyDescent="0.25"/>
    <row r="1976" s="1" customFormat="1" x14ac:dyDescent="0.25"/>
    <row r="1977" s="1" customFormat="1" x14ac:dyDescent="0.25"/>
    <row r="1978" s="1" customFormat="1" x14ac:dyDescent="0.25"/>
    <row r="1979" s="1" customFormat="1" x14ac:dyDescent="0.25"/>
    <row r="1980" s="1" customFormat="1" x14ac:dyDescent="0.25"/>
    <row r="1981" s="1" customFormat="1" x14ac:dyDescent="0.25"/>
    <row r="1982" s="1" customFormat="1" x14ac:dyDescent="0.25"/>
    <row r="1983" s="1" customFormat="1" x14ac:dyDescent="0.25"/>
    <row r="1984" s="1" customFormat="1" x14ac:dyDescent="0.25"/>
    <row r="1985" s="1" customFormat="1" x14ac:dyDescent="0.25"/>
    <row r="1986" s="1" customFormat="1" x14ac:dyDescent="0.25"/>
    <row r="1987" s="1" customFormat="1" x14ac:dyDescent="0.25"/>
    <row r="1988" s="1" customFormat="1" x14ac:dyDescent="0.25"/>
    <row r="1989" s="1" customFormat="1" x14ac:dyDescent="0.25"/>
    <row r="1990" s="1" customFormat="1" x14ac:dyDescent="0.25"/>
    <row r="1991" s="1" customFormat="1" x14ac:dyDescent="0.25"/>
    <row r="1992" s="1" customFormat="1" x14ac:dyDescent="0.25"/>
    <row r="1993" s="1" customFormat="1" x14ac:dyDescent="0.25"/>
    <row r="1994" s="1" customFormat="1" x14ac:dyDescent="0.25"/>
    <row r="1995" s="1" customFormat="1" x14ac:dyDescent="0.25"/>
    <row r="1996" s="1" customFormat="1" x14ac:dyDescent="0.25"/>
    <row r="1997" s="1" customFormat="1" x14ac:dyDescent="0.25"/>
    <row r="1998" s="1" customFormat="1" x14ac:dyDescent="0.25"/>
    <row r="1999" s="1" customFormat="1" x14ac:dyDescent="0.25"/>
    <row r="2000" s="1" customFormat="1" x14ac:dyDescent="0.25"/>
    <row r="2001" s="1" customFormat="1" x14ac:dyDescent="0.25"/>
    <row r="2002" s="1" customFormat="1" x14ac:dyDescent="0.25"/>
    <row r="2003" s="1" customFormat="1" x14ac:dyDescent="0.25"/>
  </sheetData>
  <sheetProtection algorithmName="SHA-512" hashValue="hzMy4lrvvuk8FeSwrgmLH1JNaV5E/9fABjVIqSGO669PGohznz/g4dNaHHxUf4/jhgPGREuNDJqdp4xeoOkiZg==" saltValue="oEEEXV7SO9HAo2ldowhqrA==" spinCount="100000" sheet="1" objects="1" scenarios="1"/>
  <mergeCells count="888">
    <mergeCell ref="AU45:AU49"/>
    <mergeCell ref="AU50:AU54"/>
    <mergeCell ref="AU55:AU59"/>
    <mergeCell ref="AU60:AU64"/>
    <mergeCell ref="AP75:AP79"/>
    <mergeCell ref="AR5:AR9"/>
    <mergeCell ref="AS5:AS9"/>
    <mergeCell ref="BM60:BM64"/>
    <mergeCell ref="BM65:BM69"/>
    <mergeCell ref="BM70:BM74"/>
    <mergeCell ref="BM75:BM79"/>
    <mergeCell ref="BJ5:BJ9"/>
    <mergeCell ref="BK5:BK9"/>
    <mergeCell ref="BL5:BL9"/>
    <mergeCell ref="BM15:BM19"/>
    <mergeCell ref="BM20:BM24"/>
    <mergeCell ref="BM25:BM29"/>
    <mergeCell ref="BM30:BM34"/>
    <mergeCell ref="BM35:BM39"/>
    <mergeCell ref="BM40:BM44"/>
    <mergeCell ref="BM45:BM49"/>
    <mergeCell ref="BM50:BM54"/>
    <mergeCell ref="BM55:BM59"/>
    <mergeCell ref="BG55:BG59"/>
    <mergeCell ref="BH55:BH59"/>
    <mergeCell ref="AU65:AU69"/>
    <mergeCell ref="AU70:AU74"/>
    <mergeCell ref="AU20:AU24"/>
    <mergeCell ref="BG30:BG34"/>
    <mergeCell ref="BH30:BH34"/>
    <mergeCell ref="BG35:BG39"/>
    <mergeCell ref="BH35:BH39"/>
    <mergeCell ref="BG40:BG44"/>
    <mergeCell ref="BH40:BH44"/>
    <mergeCell ref="BG45:BG49"/>
    <mergeCell ref="BH45:BH49"/>
    <mergeCell ref="BG50:BG54"/>
    <mergeCell ref="BH50:BH54"/>
    <mergeCell ref="S20:S24"/>
    <mergeCell ref="S25:S29"/>
    <mergeCell ref="S30:S34"/>
    <mergeCell ref="S35:S39"/>
    <mergeCell ref="S40:S44"/>
    <mergeCell ref="S45:S49"/>
    <mergeCell ref="AY70:AY74"/>
    <mergeCell ref="AY75:AY79"/>
    <mergeCell ref="U20:U24"/>
    <mergeCell ref="U25:U29"/>
    <mergeCell ref="U30:U34"/>
    <mergeCell ref="U35:U39"/>
    <mergeCell ref="U40:U44"/>
    <mergeCell ref="U45:U49"/>
    <mergeCell ref="U50:U54"/>
    <mergeCell ref="U55:U59"/>
    <mergeCell ref="U60:U64"/>
    <mergeCell ref="AB45:AB49"/>
    <mergeCell ref="AB25:AB29"/>
    <mergeCell ref="AW20:AW24"/>
    <mergeCell ref="AC20:AC24"/>
    <mergeCell ref="AP20:AP24"/>
    <mergeCell ref="AP25:AP29"/>
    <mergeCell ref="AP30:AP34"/>
    <mergeCell ref="R55:R59"/>
    <mergeCell ref="R60:R64"/>
    <mergeCell ref="AW55:AW59"/>
    <mergeCell ref="BE55:BE59"/>
    <mergeCell ref="BF55:BF59"/>
    <mergeCell ref="V55:V59"/>
    <mergeCell ref="AB55:AB59"/>
    <mergeCell ref="S50:S54"/>
    <mergeCell ref="S55:S59"/>
    <mergeCell ref="S60:S64"/>
    <mergeCell ref="V50:V54"/>
    <mergeCell ref="AB50:AB54"/>
    <mergeCell ref="T50:T54"/>
    <mergeCell ref="T55:T59"/>
    <mergeCell ref="BC50:BC54"/>
    <mergeCell ref="BC55:BC59"/>
    <mergeCell ref="BC60:BC64"/>
    <mergeCell ref="AP60:AP64"/>
    <mergeCell ref="AC55:AC59"/>
    <mergeCell ref="AY50:AY54"/>
    <mergeCell ref="AY55:AY59"/>
    <mergeCell ref="BA55:BA59"/>
    <mergeCell ref="AA55:AA59"/>
    <mergeCell ref="AD55:AD59"/>
    <mergeCell ref="A1:E1"/>
    <mergeCell ref="F1:K1"/>
    <mergeCell ref="AW75:AW79"/>
    <mergeCell ref="BE75:BE79"/>
    <mergeCell ref="BF75:BF79"/>
    <mergeCell ref="V75:V79"/>
    <mergeCell ref="AB75:AB79"/>
    <mergeCell ref="J75:J79"/>
    <mergeCell ref="K75:K79"/>
    <mergeCell ref="L75:L79"/>
    <mergeCell ref="Q75:Q79"/>
    <mergeCell ref="F75:F79"/>
    <mergeCell ref="G75:G79"/>
    <mergeCell ref="H75:H79"/>
    <mergeCell ref="A75:A79"/>
    <mergeCell ref="B75:B79"/>
    <mergeCell ref="C75:C79"/>
    <mergeCell ref="I65:I69"/>
    <mergeCell ref="O5:O9"/>
    <mergeCell ref="N5:N9"/>
    <mergeCell ref="P5:P9"/>
    <mergeCell ref="R50:R54"/>
    <mergeCell ref="BF70:BF74"/>
    <mergeCell ref="BF65:BF69"/>
    <mergeCell ref="D75:D79"/>
    <mergeCell ref="E75:E79"/>
    <mergeCell ref="J70:J74"/>
    <mergeCell ref="K70:K74"/>
    <mergeCell ref="L70:L74"/>
    <mergeCell ref="Q70:Q74"/>
    <mergeCell ref="F70:F74"/>
    <mergeCell ref="G70:G74"/>
    <mergeCell ref="H70:H74"/>
    <mergeCell ref="I70:I74"/>
    <mergeCell ref="I75:I79"/>
    <mergeCell ref="A70:A74"/>
    <mergeCell ref="B70:B74"/>
    <mergeCell ref="C70:C74"/>
    <mergeCell ref="D70:D74"/>
    <mergeCell ref="E70:E74"/>
    <mergeCell ref="AW65:AW69"/>
    <mergeCell ref="BE65:BE69"/>
    <mergeCell ref="F65:F69"/>
    <mergeCell ref="G65:G69"/>
    <mergeCell ref="H65:H69"/>
    <mergeCell ref="A65:A69"/>
    <mergeCell ref="B65:B69"/>
    <mergeCell ref="C65:C69"/>
    <mergeCell ref="D65:D69"/>
    <mergeCell ref="E65:E69"/>
    <mergeCell ref="AW70:AW74"/>
    <mergeCell ref="BE70:BE74"/>
    <mergeCell ref="R65:R69"/>
    <mergeCell ref="V65:V69"/>
    <mergeCell ref="AB65:AB69"/>
    <mergeCell ref="S65:S69"/>
    <mergeCell ref="R70:R74"/>
    <mergeCell ref="J65:J69"/>
    <mergeCell ref="BA65:BA69"/>
    <mergeCell ref="K65:K69"/>
    <mergeCell ref="L65:L69"/>
    <mergeCell ref="Q65:Q69"/>
    <mergeCell ref="AW60:AW64"/>
    <mergeCell ref="BE60:BE64"/>
    <mergeCell ref="BF60:BF64"/>
    <mergeCell ref="V60:V64"/>
    <mergeCell ref="AB60:AB64"/>
    <mergeCell ref="AC60:AC64"/>
    <mergeCell ref="AC65:AC69"/>
    <mergeCell ref="T60:T64"/>
    <mergeCell ref="T65:T69"/>
    <mergeCell ref="U65:U69"/>
    <mergeCell ref="AY60:AY64"/>
    <mergeCell ref="AY65:AY69"/>
    <mergeCell ref="BA60:BA64"/>
    <mergeCell ref="BD65:BD69"/>
    <mergeCell ref="BC65:BC69"/>
    <mergeCell ref="AP65:AP69"/>
    <mergeCell ref="AQ60:AQ64"/>
    <mergeCell ref="AV60:AV64"/>
    <mergeCell ref="AX60:AX64"/>
    <mergeCell ref="AZ60:AZ64"/>
    <mergeCell ref="BB60:BB64"/>
    <mergeCell ref="A60:A64"/>
    <mergeCell ref="B60:B64"/>
    <mergeCell ref="C60:C64"/>
    <mergeCell ref="D60:D64"/>
    <mergeCell ref="E60:E64"/>
    <mergeCell ref="J60:J64"/>
    <mergeCell ref="K60:K64"/>
    <mergeCell ref="L60:L64"/>
    <mergeCell ref="Q60:Q64"/>
    <mergeCell ref="F60:F64"/>
    <mergeCell ref="G60:G64"/>
    <mergeCell ref="H60:H64"/>
    <mergeCell ref="I60:I64"/>
    <mergeCell ref="A55:A59"/>
    <mergeCell ref="B55:B59"/>
    <mergeCell ref="C55:C59"/>
    <mergeCell ref="D55:D59"/>
    <mergeCell ref="E55:E59"/>
    <mergeCell ref="J55:J59"/>
    <mergeCell ref="K55:K59"/>
    <mergeCell ref="L55:L59"/>
    <mergeCell ref="Q55:Q59"/>
    <mergeCell ref="F55:F59"/>
    <mergeCell ref="G55:G59"/>
    <mergeCell ref="H55:H59"/>
    <mergeCell ref="I55:I59"/>
    <mergeCell ref="M55:M59"/>
    <mergeCell ref="N55:N59"/>
    <mergeCell ref="O55:O59"/>
    <mergeCell ref="P55:P59"/>
    <mergeCell ref="BA50:BA54"/>
    <mergeCell ref="AV45:AV49"/>
    <mergeCell ref="BC45:BC49"/>
    <mergeCell ref="BB45:BB49"/>
    <mergeCell ref="BD45:BD49"/>
    <mergeCell ref="AZ50:AZ54"/>
    <mergeCell ref="BB50:BB54"/>
    <mergeCell ref="BD50:BD54"/>
    <mergeCell ref="BB55:BB59"/>
    <mergeCell ref="AV55:AV59"/>
    <mergeCell ref="AV50:AV54"/>
    <mergeCell ref="A45:A49"/>
    <mergeCell ref="B45:B49"/>
    <mergeCell ref="C45:C49"/>
    <mergeCell ref="D45:D49"/>
    <mergeCell ref="E45:E49"/>
    <mergeCell ref="J45:J49"/>
    <mergeCell ref="K45:K49"/>
    <mergeCell ref="L45:L49"/>
    <mergeCell ref="BE50:BE54"/>
    <mergeCell ref="AC50:AC54"/>
    <mergeCell ref="R45:R49"/>
    <mergeCell ref="T45:T49"/>
    <mergeCell ref="A50:A54"/>
    <mergeCell ref="B50:B54"/>
    <mergeCell ref="C50:C54"/>
    <mergeCell ref="D50:D54"/>
    <mergeCell ref="E50:E54"/>
    <mergeCell ref="J50:J54"/>
    <mergeCell ref="K50:K54"/>
    <mergeCell ref="L50:L54"/>
    <mergeCell ref="Q50:Q54"/>
    <mergeCell ref="F50:F54"/>
    <mergeCell ref="G50:G54"/>
    <mergeCell ref="H50:H54"/>
    <mergeCell ref="I50:I54"/>
    <mergeCell ref="Q45:Q49"/>
    <mergeCell ref="F45:F49"/>
    <mergeCell ref="G45:G49"/>
    <mergeCell ref="H45:H49"/>
    <mergeCell ref="I45:I49"/>
    <mergeCell ref="BA40:BA44"/>
    <mergeCell ref="AC35:AC39"/>
    <mergeCell ref="AC40:AC44"/>
    <mergeCell ref="AL40:AL44"/>
    <mergeCell ref="AM40:AM44"/>
    <mergeCell ref="AN40:AN44"/>
    <mergeCell ref="AO40:AO44"/>
    <mergeCell ref="V45:V49"/>
    <mergeCell ref="AC45:AC49"/>
    <mergeCell ref="R35:R39"/>
    <mergeCell ref="R40:R44"/>
    <mergeCell ref="T35:T39"/>
    <mergeCell ref="T40:T44"/>
    <mergeCell ref="V40:V44"/>
    <mergeCell ref="AB40:AB44"/>
    <mergeCell ref="AP35:AP39"/>
    <mergeCell ref="AP40:AP44"/>
    <mergeCell ref="AW35:AW39"/>
    <mergeCell ref="V35:V39"/>
    <mergeCell ref="AB35:AB39"/>
    <mergeCell ref="AW40:AW44"/>
    <mergeCell ref="AY35:AY39"/>
    <mergeCell ref="AY40:AY44"/>
    <mergeCell ref="BA35:BA39"/>
    <mergeCell ref="AA40:AA44"/>
    <mergeCell ref="AD40:AD44"/>
    <mergeCell ref="AH40:AH44"/>
    <mergeCell ref="AI40:AI44"/>
    <mergeCell ref="AJ40:AJ44"/>
    <mergeCell ref="AK40:AK44"/>
    <mergeCell ref="AQ35:AQ39"/>
    <mergeCell ref="AQ40:AQ44"/>
    <mergeCell ref="Z35:Z39"/>
    <mergeCell ref="Z40:Z44"/>
    <mergeCell ref="AU35:AU39"/>
    <mergeCell ref="AU40:AU44"/>
    <mergeCell ref="R30:R34"/>
    <mergeCell ref="T25:T29"/>
    <mergeCell ref="T30:T34"/>
    <mergeCell ref="A30:A34"/>
    <mergeCell ref="B30:B34"/>
    <mergeCell ref="A40:A44"/>
    <mergeCell ref="B40:B44"/>
    <mergeCell ref="C40:C44"/>
    <mergeCell ref="D40:D44"/>
    <mergeCell ref="E40:E44"/>
    <mergeCell ref="J40:J44"/>
    <mergeCell ref="K40:K44"/>
    <mergeCell ref="L40:L44"/>
    <mergeCell ref="Q40:Q44"/>
    <mergeCell ref="F40:F44"/>
    <mergeCell ref="G40:G44"/>
    <mergeCell ref="H40:H44"/>
    <mergeCell ref="I40:I44"/>
    <mergeCell ref="M40:M44"/>
    <mergeCell ref="N40:N44"/>
    <mergeCell ref="O40:O44"/>
    <mergeCell ref="P40:P44"/>
    <mergeCell ref="A35:A39"/>
    <mergeCell ref="B35:B39"/>
    <mergeCell ref="C35:C39"/>
    <mergeCell ref="D35:D39"/>
    <mergeCell ref="E35:E39"/>
    <mergeCell ref="J35:J39"/>
    <mergeCell ref="K35:K39"/>
    <mergeCell ref="L35:L39"/>
    <mergeCell ref="Q35:Q39"/>
    <mergeCell ref="F35:F39"/>
    <mergeCell ref="G35:G39"/>
    <mergeCell ref="H35:H39"/>
    <mergeCell ref="I35:I39"/>
    <mergeCell ref="C30:C34"/>
    <mergeCell ref="D30:D34"/>
    <mergeCell ref="E30:E34"/>
    <mergeCell ref="J30:J34"/>
    <mergeCell ref="K30:K34"/>
    <mergeCell ref="L30:L34"/>
    <mergeCell ref="Q30:Q34"/>
    <mergeCell ref="F30:F34"/>
    <mergeCell ref="G30:G34"/>
    <mergeCell ref="H30:H34"/>
    <mergeCell ref="I30:I34"/>
    <mergeCell ref="V20:V24"/>
    <mergeCell ref="AB20:AB24"/>
    <mergeCell ref="A25:A29"/>
    <mergeCell ref="B25:B29"/>
    <mergeCell ref="C25:C29"/>
    <mergeCell ref="D25:D29"/>
    <mergeCell ref="E25:E29"/>
    <mergeCell ref="J25:J29"/>
    <mergeCell ref="K25:K29"/>
    <mergeCell ref="L25:L29"/>
    <mergeCell ref="Q25:Q29"/>
    <mergeCell ref="F25:F29"/>
    <mergeCell ref="G25:G29"/>
    <mergeCell ref="H25:H29"/>
    <mergeCell ref="I25:I29"/>
    <mergeCell ref="V25:V29"/>
    <mergeCell ref="A20:A24"/>
    <mergeCell ref="T20:T24"/>
    <mergeCell ref="B20:B24"/>
    <mergeCell ref="C20:C24"/>
    <mergeCell ref="D20:D24"/>
    <mergeCell ref="E20:E24"/>
    <mergeCell ref="J20:J24"/>
    <mergeCell ref="R20:R24"/>
    <mergeCell ref="K20:K24"/>
    <mergeCell ref="L20:L24"/>
    <mergeCell ref="Q20:Q24"/>
    <mergeCell ref="F20:F24"/>
    <mergeCell ref="G20:G24"/>
    <mergeCell ref="H20:H24"/>
    <mergeCell ref="I20:I24"/>
    <mergeCell ref="A15:A19"/>
    <mergeCell ref="B15:B19"/>
    <mergeCell ref="C15:C19"/>
    <mergeCell ref="D15:D19"/>
    <mergeCell ref="E15:E19"/>
    <mergeCell ref="J15:J19"/>
    <mergeCell ref="K15:K19"/>
    <mergeCell ref="L15:L19"/>
    <mergeCell ref="F15:F19"/>
    <mergeCell ref="G15:G19"/>
    <mergeCell ref="H15:H19"/>
    <mergeCell ref="I15:I19"/>
    <mergeCell ref="Q15:Q19"/>
    <mergeCell ref="M20:M24"/>
    <mergeCell ref="N20:N24"/>
    <mergeCell ref="O20:O24"/>
    <mergeCell ref="P20:P24"/>
    <mergeCell ref="V15:V19"/>
    <mergeCell ref="AB15:AB19"/>
    <mergeCell ref="R15:R19"/>
    <mergeCell ref="S15:S19"/>
    <mergeCell ref="T15:T19"/>
    <mergeCell ref="U15:U19"/>
    <mergeCell ref="AY15:AY19"/>
    <mergeCell ref="BA15:BA19"/>
    <mergeCell ref="AC15:AC19"/>
    <mergeCell ref="AP15:AP19"/>
    <mergeCell ref="AU15:AU19"/>
    <mergeCell ref="AV15:AV19"/>
    <mergeCell ref="AW15:AW19"/>
    <mergeCell ref="AX15:AX19"/>
    <mergeCell ref="A10:A14"/>
    <mergeCell ref="B10:B14"/>
    <mergeCell ref="C10:C14"/>
    <mergeCell ref="D10:D14"/>
    <mergeCell ref="E10:E14"/>
    <mergeCell ref="J10:J14"/>
    <mergeCell ref="K10:K14"/>
    <mergeCell ref="L10:L14"/>
    <mergeCell ref="Q10:Q14"/>
    <mergeCell ref="F10:F14"/>
    <mergeCell ref="G10:G14"/>
    <mergeCell ref="H10:H14"/>
    <mergeCell ref="I10:I14"/>
    <mergeCell ref="M10:M14"/>
    <mergeCell ref="N10:N14"/>
    <mergeCell ref="O10:O14"/>
    <mergeCell ref="P10:P14"/>
    <mergeCell ref="AP5:AP9"/>
    <mergeCell ref="AT5:AT9"/>
    <mergeCell ref="AU5:AU9"/>
    <mergeCell ref="AC5:AC9"/>
    <mergeCell ref="AM5:AM9"/>
    <mergeCell ref="AO5:AO9"/>
    <mergeCell ref="AH5:AH9"/>
    <mergeCell ref="AJ5:AJ9"/>
    <mergeCell ref="AC10:AC14"/>
    <mergeCell ref="AP10:AP14"/>
    <mergeCell ref="AU10:AU14"/>
    <mergeCell ref="AQ5:AQ9"/>
    <mergeCell ref="AO10:AO14"/>
    <mergeCell ref="AD5:AD9"/>
    <mergeCell ref="AN5:AN9"/>
    <mergeCell ref="AI5:AI9"/>
    <mergeCell ref="AK5:AK9"/>
    <mergeCell ref="AL5:AL9"/>
    <mergeCell ref="A3:A4"/>
    <mergeCell ref="AA5:AA9"/>
    <mergeCell ref="V5:V9"/>
    <mergeCell ref="AB5:AB9"/>
    <mergeCell ref="G5:G9"/>
    <mergeCell ref="H5:H9"/>
    <mergeCell ref="J5:J9"/>
    <mergeCell ref="Q5:Q9"/>
    <mergeCell ref="F5:F9"/>
    <mergeCell ref="M5:M9"/>
    <mergeCell ref="A5:A9"/>
    <mergeCell ref="B5:B9"/>
    <mergeCell ref="C5:C9"/>
    <mergeCell ref="D5:D9"/>
    <mergeCell ref="E5:E9"/>
    <mergeCell ref="K5:K9"/>
    <mergeCell ref="L5:L9"/>
    <mergeCell ref="I5:I9"/>
    <mergeCell ref="R5:R9"/>
    <mergeCell ref="S5:S9"/>
    <mergeCell ref="T5:T9"/>
    <mergeCell ref="U5:U9"/>
    <mergeCell ref="Z5:Z9"/>
    <mergeCell ref="AQ15:AQ19"/>
    <mergeCell ref="BM5:BM9"/>
    <mergeCell ref="BM10:BM14"/>
    <mergeCell ref="AW5:AW9"/>
    <mergeCell ref="BE5:BE9"/>
    <mergeCell ref="BE10:BE14"/>
    <mergeCell ref="BF10:BF14"/>
    <mergeCell ref="AT10:AT14"/>
    <mergeCell ref="AX10:AX14"/>
    <mergeCell ref="AZ10:AZ14"/>
    <mergeCell ref="BB10:BB14"/>
    <mergeCell ref="BD10:BD14"/>
    <mergeCell ref="BJ10:BJ14"/>
    <mergeCell ref="AX5:AX9"/>
    <mergeCell ref="AY5:AY9"/>
    <mergeCell ref="AZ5:AZ9"/>
    <mergeCell ref="BA5:BA9"/>
    <mergeCell ref="BB5:BB9"/>
    <mergeCell ref="BI5:BI9"/>
    <mergeCell ref="BK10:BK14"/>
    <mergeCell ref="AV5:AV9"/>
    <mergeCell ref="BI10:BI14"/>
    <mergeCell ref="AQ10:AQ14"/>
    <mergeCell ref="AV10:AV14"/>
    <mergeCell ref="BF5:BF9"/>
    <mergeCell ref="BG5:BG9"/>
    <mergeCell ref="BH5:BH9"/>
    <mergeCell ref="BG10:BG14"/>
    <mergeCell ref="BH10:BH14"/>
    <mergeCell ref="AY10:AY14"/>
    <mergeCell ref="BA10:BA14"/>
    <mergeCell ref="AW10:AW14"/>
    <mergeCell ref="BC5:BC9"/>
    <mergeCell ref="BD5:BD9"/>
    <mergeCell ref="BC10:BC14"/>
    <mergeCell ref="AR10:AR14"/>
    <mergeCell ref="AS10:AS14"/>
    <mergeCell ref="AZ20:AZ24"/>
    <mergeCell ref="BB20:BB24"/>
    <mergeCell ref="BD20:BD24"/>
    <mergeCell ref="BJ15:BJ19"/>
    <mergeCell ref="BK15:BK19"/>
    <mergeCell ref="BL15:BL19"/>
    <mergeCell ref="BJ20:BJ24"/>
    <mergeCell ref="BK20:BK24"/>
    <mergeCell ref="BL20:BL24"/>
    <mergeCell ref="BG15:BG19"/>
    <mergeCell ref="BH15:BH19"/>
    <mergeCell ref="AZ15:AZ19"/>
    <mergeCell ref="BB15:BB19"/>
    <mergeCell ref="BD15:BD19"/>
    <mergeCell ref="BE15:BE19"/>
    <mergeCell ref="BF15:BF19"/>
    <mergeCell ref="BC15:BC19"/>
    <mergeCell ref="BC20:BC24"/>
    <mergeCell ref="BI15:BI19"/>
    <mergeCell ref="BE25:BE29"/>
    <mergeCell ref="BF25:BF29"/>
    <mergeCell ref="AW30:AW34"/>
    <mergeCell ref="AY30:AY34"/>
    <mergeCell ref="BI60:BI64"/>
    <mergeCell ref="BI25:BI29"/>
    <mergeCell ref="AX25:AX29"/>
    <mergeCell ref="AZ25:AZ29"/>
    <mergeCell ref="BB25:BB29"/>
    <mergeCell ref="BD25:BD29"/>
    <mergeCell ref="BD30:BD34"/>
    <mergeCell ref="BD55:BD59"/>
    <mergeCell ref="BD60:BD64"/>
    <mergeCell ref="BE30:BE34"/>
    <mergeCell ref="BF30:BF34"/>
    <mergeCell ref="AW25:AW29"/>
    <mergeCell ref="AY25:AY29"/>
    <mergeCell ref="BA25:BA29"/>
    <mergeCell ref="BE40:BE44"/>
    <mergeCell ref="BF40:BF44"/>
    <mergeCell ref="BF50:BF54"/>
    <mergeCell ref="BC25:BC29"/>
    <mergeCell ref="AW45:AW49"/>
    <mergeCell ref="BI55:BI59"/>
    <mergeCell ref="BD75:BD79"/>
    <mergeCell ref="BG60:BG64"/>
    <mergeCell ref="BH60:BH64"/>
    <mergeCell ref="BG65:BG69"/>
    <mergeCell ref="BH65:BH69"/>
    <mergeCell ref="BG70:BG74"/>
    <mergeCell ref="BH70:BH74"/>
    <mergeCell ref="BG75:BG79"/>
    <mergeCell ref="BH75:BH79"/>
    <mergeCell ref="BI75:BI79"/>
    <mergeCell ref="AQ75:AQ79"/>
    <mergeCell ref="AV75:AV79"/>
    <mergeCell ref="BI65:BI69"/>
    <mergeCell ref="AQ65:AQ69"/>
    <mergeCell ref="AV65:AV69"/>
    <mergeCell ref="BI70:BI74"/>
    <mergeCell ref="AQ70:AQ74"/>
    <mergeCell ref="AV70:AV74"/>
    <mergeCell ref="AU75:AU79"/>
    <mergeCell ref="AX65:AX69"/>
    <mergeCell ref="AZ65:AZ69"/>
    <mergeCell ref="BB65:BB69"/>
    <mergeCell ref="AX70:AX74"/>
    <mergeCell ref="AZ70:AZ74"/>
    <mergeCell ref="BB70:BB74"/>
    <mergeCell ref="AX75:AX79"/>
    <mergeCell ref="AZ75:AZ79"/>
    <mergeCell ref="BB75:BB79"/>
    <mergeCell ref="BA70:BA74"/>
    <mergeCell ref="BA75:BA79"/>
    <mergeCell ref="BC70:BC74"/>
    <mergeCell ref="BC75:BC79"/>
    <mergeCell ref="BD70:BD74"/>
    <mergeCell ref="BL35:BL39"/>
    <mergeCell ref="AR40:AR44"/>
    <mergeCell ref="AS40:AS44"/>
    <mergeCell ref="AT40:AT44"/>
    <mergeCell ref="AX40:AX44"/>
    <mergeCell ref="AZ40:AZ44"/>
    <mergeCell ref="BB40:BB44"/>
    <mergeCell ref="BD40:BD44"/>
    <mergeCell ref="BJ40:BJ44"/>
    <mergeCell ref="BK40:BK44"/>
    <mergeCell ref="BI35:BI39"/>
    <mergeCell ref="AV35:AV39"/>
    <mergeCell ref="BI40:BI44"/>
    <mergeCell ref="AV40:AV44"/>
    <mergeCell ref="BD35:BD39"/>
    <mergeCell ref="AX35:AX39"/>
    <mergeCell ref="AZ35:AZ39"/>
    <mergeCell ref="BB35:BB39"/>
    <mergeCell ref="BE35:BE39"/>
    <mergeCell ref="BF35:BF39"/>
    <mergeCell ref="BC35:BC39"/>
    <mergeCell ref="BC40:BC44"/>
    <mergeCell ref="BL40:BL44"/>
    <mergeCell ref="AN10:AN14"/>
    <mergeCell ref="BG25:BG29"/>
    <mergeCell ref="BH25:BH29"/>
    <mergeCell ref="BE20:BE24"/>
    <mergeCell ref="BF20:BF24"/>
    <mergeCell ref="AA20:AA24"/>
    <mergeCell ref="BJ35:BJ39"/>
    <mergeCell ref="BC30:BC34"/>
    <mergeCell ref="BA30:BA34"/>
    <mergeCell ref="BI20:BI24"/>
    <mergeCell ref="AQ20:AQ24"/>
    <mergeCell ref="AV20:AV24"/>
    <mergeCell ref="AY20:AY24"/>
    <mergeCell ref="BA20:BA24"/>
    <mergeCell ref="BG20:BG24"/>
    <mergeCell ref="BH20:BH24"/>
    <mergeCell ref="AR20:AR24"/>
    <mergeCell ref="AS20:AS24"/>
    <mergeCell ref="AT20:AT24"/>
    <mergeCell ref="AX20:AX24"/>
    <mergeCell ref="AN20:AN24"/>
    <mergeCell ref="AO20:AO24"/>
    <mergeCell ref="AV25:AV29"/>
    <mergeCell ref="AC25:AC29"/>
    <mergeCell ref="V10:V14"/>
    <mergeCell ref="AB10:AB14"/>
    <mergeCell ref="R10:R14"/>
    <mergeCell ref="S10:S14"/>
    <mergeCell ref="T10:T14"/>
    <mergeCell ref="U10:U14"/>
    <mergeCell ref="BL10:BL14"/>
    <mergeCell ref="M15:M19"/>
    <mergeCell ref="N15:N19"/>
    <mergeCell ref="O15:O19"/>
    <mergeCell ref="P15:P19"/>
    <mergeCell ref="AA15:AA19"/>
    <mergeCell ref="AD15:AD19"/>
    <mergeCell ref="AH15:AH19"/>
    <mergeCell ref="AI15:AI19"/>
    <mergeCell ref="AJ15:AJ19"/>
    <mergeCell ref="AK15:AK19"/>
    <mergeCell ref="AL15:AL19"/>
    <mergeCell ref="AM15:AM19"/>
    <mergeCell ref="AN15:AN19"/>
    <mergeCell ref="AO15:AO19"/>
    <mergeCell ref="AR15:AR19"/>
    <mergeCell ref="AS15:AS19"/>
    <mergeCell ref="AT15:AT19"/>
    <mergeCell ref="Z10:Z14"/>
    <mergeCell ref="Z15:Z19"/>
    <mergeCell ref="AD20:AD24"/>
    <mergeCell ref="AH20:AH24"/>
    <mergeCell ref="AI20:AI24"/>
    <mergeCell ref="AJ20:AJ24"/>
    <mergeCell ref="AK20:AK24"/>
    <mergeCell ref="AL20:AL24"/>
    <mergeCell ref="AM20:AM24"/>
    <mergeCell ref="Z20:Z24"/>
    <mergeCell ref="AA10:AA14"/>
    <mergeCell ref="AD10:AD14"/>
    <mergeCell ref="AH10:AH14"/>
    <mergeCell ref="AI10:AI14"/>
    <mergeCell ref="AJ10:AJ14"/>
    <mergeCell ref="AK10:AK14"/>
    <mergeCell ref="AL10:AL14"/>
    <mergeCell ref="AM10:AM14"/>
    <mergeCell ref="AB30:AB34"/>
    <mergeCell ref="V30:V34"/>
    <mergeCell ref="AQ30:AQ34"/>
    <mergeCell ref="AV30:AV34"/>
    <mergeCell ref="AJ25:AJ29"/>
    <mergeCell ref="AK25:AK29"/>
    <mergeCell ref="AL25:AL29"/>
    <mergeCell ref="AM25:AM29"/>
    <mergeCell ref="AN25:AN29"/>
    <mergeCell ref="AO25:AO29"/>
    <mergeCell ref="AR25:AR29"/>
    <mergeCell ref="AS25:AS29"/>
    <mergeCell ref="AT25:AT29"/>
    <mergeCell ref="AC30:AC34"/>
    <mergeCell ref="AU25:AU29"/>
    <mergeCell ref="AU30:AU34"/>
    <mergeCell ref="M25:M29"/>
    <mergeCell ref="N25:N29"/>
    <mergeCell ref="O25:O29"/>
    <mergeCell ref="P25:P29"/>
    <mergeCell ref="AA25:AA29"/>
    <mergeCell ref="AD25:AD29"/>
    <mergeCell ref="AH25:AH29"/>
    <mergeCell ref="AI25:AI29"/>
    <mergeCell ref="AQ25:AQ29"/>
    <mergeCell ref="R25:R29"/>
    <mergeCell ref="Z25:Z29"/>
    <mergeCell ref="M45:M49"/>
    <mergeCell ref="N45:N49"/>
    <mergeCell ref="BJ25:BJ29"/>
    <mergeCell ref="BK25:BK29"/>
    <mergeCell ref="BL25:BL29"/>
    <mergeCell ref="M30:M34"/>
    <mergeCell ref="N30:N34"/>
    <mergeCell ref="O30:O34"/>
    <mergeCell ref="P30:P34"/>
    <mergeCell ref="AA30:AA34"/>
    <mergeCell ref="AD30:AD34"/>
    <mergeCell ref="AH30:AH34"/>
    <mergeCell ref="AI30:AI34"/>
    <mergeCell ref="AJ30:AJ34"/>
    <mergeCell ref="AK30:AK34"/>
    <mergeCell ref="AL30:AL34"/>
    <mergeCell ref="AM30:AM34"/>
    <mergeCell ref="AN30:AN34"/>
    <mergeCell ref="AO30:AO34"/>
    <mergeCell ref="AR30:AR34"/>
    <mergeCell ref="AS30:AS34"/>
    <mergeCell ref="AT30:AT34"/>
    <mergeCell ref="AX30:AX34"/>
    <mergeCell ref="BJ30:BJ34"/>
    <mergeCell ref="BK30:BK34"/>
    <mergeCell ref="BL30:BL34"/>
    <mergeCell ref="M35:M39"/>
    <mergeCell ref="N35:N39"/>
    <mergeCell ref="O35:O39"/>
    <mergeCell ref="P35:P39"/>
    <mergeCell ref="AA35:AA39"/>
    <mergeCell ref="AD35:AD39"/>
    <mergeCell ref="AH35:AH39"/>
    <mergeCell ref="AI35:AI39"/>
    <mergeCell ref="AJ35:AJ39"/>
    <mergeCell ref="AK35:AK39"/>
    <mergeCell ref="AL35:AL39"/>
    <mergeCell ref="AM35:AM39"/>
    <mergeCell ref="AN35:AN39"/>
    <mergeCell ref="AO35:AO39"/>
    <mergeCell ref="AR35:AR39"/>
    <mergeCell ref="AS35:AS39"/>
    <mergeCell ref="AT35:AT39"/>
    <mergeCell ref="AZ30:AZ34"/>
    <mergeCell ref="BB30:BB34"/>
    <mergeCell ref="BI30:BI34"/>
    <mergeCell ref="BK35:BK39"/>
    <mergeCell ref="Z30:Z34"/>
    <mergeCell ref="O45:O49"/>
    <mergeCell ref="P45:P49"/>
    <mergeCell ref="AA45:AA49"/>
    <mergeCell ref="AD45:AD49"/>
    <mergeCell ref="AH45:AH49"/>
    <mergeCell ref="AI45:AI49"/>
    <mergeCell ref="AJ45:AJ49"/>
    <mergeCell ref="AK45:AK49"/>
    <mergeCell ref="AL45:AL49"/>
    <mergeCell ref="Z45:Z49"/>
    <mergeCell ref="BL45:BL49"/>
    <mergeCell ref="M50:M54"/>
    <mergeCell ref="N50:N54"/>
    <mergeCell ref="O50:O54"/>
    <mergeCell ref="P50:P54"/>
    <mergeCell ref="AA50:AA54"/>
    <mergeCell ref="AD50:AD54"/>
    <mergeCell ref="AH50:AH54"/>
    <mergeCell ref="AI50:AI54"/>
    <mergeCell ref="AJ50:AJ54"/>
    <mergeCell ref="AK50:AK54"/>
    <mergeCell ref="AL50:AL54"/>
    <mergeCell ref="AM50:AM54"/>
    <mergeCell ref="AN50:AN54"/>
    <mergeCell ref="AO50:AO54"/>
    <mergeCell ref="AR50:AR54"/>
    <mergeCell ref="AS50:AS54"/>
    <mergeCell ref="AT50:AT54"/>
    <mergeCell ref="AX50:AX54"/>
    <mergeCell ref="BJ50:BJ54"/>
    <mergeCell ref="BK50:BK54"/>
    <mergeCell ref="BL50:BL54"/>
    <mergeCell ref="AM45:AM49"/>
    <mergeCell ref="AN45:AN49"/>
    <mergeCell ref="BK45:BK49"/>
    <mergeCell ref="AO45:AO49"/>
    <mergeCell ref="AR45:AR49"/>
    <mergeCell ref="AS45:AS49"/>
    <mergeCell ref="AT45:AT49"/>
    <mergeCell ref="AX45:AX49"/>
    <mergeCell ref="AZ45:AZ49"/>
    <mergeCell ref="AX55:AX59"/>
    <mergeCell ref="AZ55:AZ59"/>
    <mergeCell ref="AS55:AS59"/>
    <mergeCell ref="AT55:AT59"/>
    <mergeCell ref="BJ45:BJ49"/>
    <mergeCell ref="BI45:BI49"/>
    <mergeCell ref="AQ45:AQ49"/>
    <mergeCell ref="BI50:BI54"/>
    <mergeCell ref="AQ50:AQ54"/>
    <mergeCell ref="AP45:AP49"/>
    <mergeCell ref="AP50:AP54"/>
    <mergeCell ref="AP55:AP59"/>
    <mergeCell ref="BE45:BE49"/>
    <mergeCell ref="BF45:BF49"/>
    <mergeCell ref="AW50:AW54"/>
    <mergeCell ref="AY45:AY49"/>
    <mergeCell ref="BA45:BA49"/>
    <mergeCell ref="BL60:BL64"/>
    <mergeCell ref="AI55:AI59"/>
    <mergeCell ref="AJ55:AJ59"/>
    <mergeCell ref="AK55:AK59"/>
    <mergeCell ref="AL55:AL59"/>
    <mergeCell ref="AM55:AM59"/>
    <mergeCell ref="AN55:AN59"/>
    <mergeCell ref="AO55:AO59"/>
    <mergeCell ref="AR55:AR59"/>
    <mergeCell ref="AQ55:AQ59"/>
    <mergeCell ref="AJ65:AJ69"/>
    <mergeCell ref="BJ55:BJ59"/>
    <mergeCell ref="BK55:BK59"/>
    <mergeCell ref="BL55:BL59"/>
    <mergeCell ref="M60:M64"/>
    <mergeCell ref="N60:N64"/>
    <mergeCell ref="O60:O64"/>
    <mergeCell ref="P60:P64"/>
    <mergeCell ref="AA60:AA64"/>
    <mergeCell ref="AD60:AD64"/>
    <mergeCell ref="AH60:AH64"/>
    <mergeCell ref="AI60:AI64"/>
    <mergeCell ref="AJ60:AJ64"/>
    <mergeCell ref="AK60:AK64"/>
    <mergeCell ref="AL60:AL64"/>
    <mergeCell ref="AM60:AM64"/>
    <mergeCell ref="AN60:AN64"/>
    <mergeCell ref="AO60:AO64"/>
    <mergeCell ref="AR60:AR64"/>
    <mergeCell ref="AS60:AS64"/>
    <mergeCell ref="AT60:AT64"/>
    <mergeCell ref="AH55:AH59"/>
    <mergeCell ref="BJ60:BJ64"/>
    <mergeCell ref="BK60:BK64"/>
    <mergeCell ref="Z65:Z69"/>
    <mergeCell ref="M65:M69"/>
    <mergeCell ref="N65:N69"/>
    <mergeCell ref="O65:O69"/>
    <mergeCell ref="P65:P69"/>
    <mergeCell ref="AA65:AA69"/>
    <mergeCell ref="AD65:AD69"/>
    <mergeCell ref="AH65:AH69"/>
    <mergeCell ref="AI65:AI69"/>
    <mergeCell ref="AN70:AN74"/>
    <mergeCell ref="AO70:AO74"/>
    <mergeCell ref="AR70:AR74"/>
    <mergeCell ref="AS70:AS74"/>
    <mergeCell ref="AT70:AT74"/>
    <mergeCell ref="AK65:AK69"/>
    <mergeCell ref="AL65:AL69"/>
    <mergeCell ref="AM65:AM69"/>
    <mergeCell ref="AN65:AN69"/>
    <mergeCell ref="AO65:AO69"/>
    <mergeCell ref="AR65:AR69"/>
    <mergeCell ref="AS65:AS69"/>
    <mergeCell ref="AT65:AT69"/>
    <mergeCell ref="AP70:AP74"/>
    <mergeCell ref="M70:M74"/>
    <mergeCell ref="N70:N74"/>
    <mergeCell ref="O70:O74"/>
    <mergeCell ref="P70:P74"/>
    <mergeCell ref="AA70:AA74"/>
    <mergeCell ref="AD70:AD74"/>
    <mergeCell ref="AH70:AH74"/>
    <mergeCell ref="AI70:AI74"/>
    <mergeCell ref="AJ70:AJ74"/>
    <mergeCell ref="AC70:AC74"/>
    <mergeCell ref="S70:S74"/>
    <mergeCell ref="V70:V74"/>
    <mergeCell ref="AB70:AB74"/>
    <mergeCell ref="T70:T74"/>
    <mergeCell ref="U70:U74"/>
    <mergeCell ref="M75:M79"/>
    <mergeCell ref="N75:N79"/>
    <mergeCell ref="O75:O79"/>
    <mergeCell ref="P75:P79"/>
    <mergeCell ref="AA75:AA79"/>
    <mergeCell ref="AD75:AD79"/>
    <mergeCell ref="AH75:AH79"/>
    <mergeCell ref="AI75:AI79"/>
    <mergeCell ref="AJ75:AJ79"/>
    <mergeCell ref="R75:R79"/>
    <mergeCell ref="AC75:AC79"/>
    <mergeCell ref="S75:S79"/>
    <mergeCell ref="T75:T79"/>
    <mergeCell ref="U75:U79"/>
    <mergeCell ref="Z75:Z79"/>
    <mergeCell ref="Z50:Z54"/>
    <mergeCell ref="Z55:Z59"/>
    <mergeCell ref="Z60:Z64"/>
    <mergeCell ref="BJ75:BJ79"/>
    <mergeCell ref="BK75:BK79"/>
    <mergeCell ref="BL75:BL79"/>
    <mergeCell ref="BJ70:BJ74"/>
    <mergeCell ref="BK70:BK74"/>
    <mergeCell ref="BL70:BL74"/>
    <mergeCell ref="AK75:AK79"/>
    <mergeCell ref="AL75:AL79"/>
    <mergeCell ref="AM75:AM79"/>
    <mergeCell ref="AN75:AN79"/>
    <mergeCell ref="AO75:AO79"/>
    <mergeCell ref="AR75:AR79"/>
    <mergeCell ref="AS75:AS79"/>
    <mergeCell ref="AT75:AT79"/>
    <mergeCell ref="Z70:Z74"/>
    <mergeCell ref="BJ65:BJ69"/>
    <mergeCell ref="BK65:BK69"/>
    <mergeCell ref="BL65:BL69"/>
    <mergeCell ref="AK70:AK74"/>
    <mergeCell ref="AL70:AL74"/>
    <mergeCell ref="AM70:AM74"/>
  </mergeCells>
  <conditionalFormatting sqref="L5:L9">
    <cfRule type="cellIs" dxfId="209" priority="232" operator="equal">
      <formula>1</formula>
    </cfRule>
  </conditionalFormatting>
  <conditionalFormatting sqref="P5:P79">
    <cfRule type="beginsWith" dxfId="208" priority="231" operator="beginsWith" text="ok">
      <formula>LEFT(P5,LEN("ok"))="ok"</formula>
    </cfRule>
  </conditionalFormatting>
  <conditionalFormatting sqref="AA5:AA9">
    <cfRule type="expression" dxfId="207" priority="229">
      <formula>AA5&gt;80</formula>
    </cfRule>
  </conditionalFormatting>
  <conditionalFormatting sqref="AB5:AB9">
    <cfRule type="expression" dxfId="206" priority="228">
      <formula>AB5&gt;0.8</formula>
    </cfRule>
  </conditionalFormatting>
  <conditionalFormatting sqref="AC5:AC9">
    <cfRule type="expression" dxfId="205" priority="226">
      <formula>AC5&gt;100</formula>
    </cfRule>
  </conditionalFormatting>
  <conditionalFormatting sqref="AI5:AI9">
    <cfRule type="expression" dxfId="204" priority="225">
      <formula>AI5&lt;0.95</formula>
    </cfRule>
  </conditionalFormatting>
  <conditionalFormatting sqref="AO5:AO9">
    <cfRule type="expression" dxfId="203" priority="222">
      <formula>AO5&lt;0.96</formula>
    </cfRule>
  </conditionalFormatting>
  <conditionalFormatting sqref="AJ5:AJ9">
    <cfRule type="expression" dxfId="202" priority="219">
      <formula>AJ5&lt;0.95</formula>
    </cfRule>
  </conditionalFormatting>
  <conditionalFormatting sqref="BI5:BI9">
    <cfRule type="cellIs" dxfId="201" priority="217" operator="equal">
      <formula>1</formula>
    </cfRule>
  </conditionalFormatting>
  <conditionalFormatting sqref="BM5:BM9">
    <cfRule type="beginsWith" dxfId="200" priority="215" operator="beginsWith" text="ok">
      <formula>LEFT(BM5,LEN("ok"))="ok"</formula>
    </cfRule>
  </conditionalFormatting>
  <conditionalFormatting sqref="AV5:AV9">
    <cfRule type="expression" dxfId="199" priority="214">
      <formula>AV5&gt;=0.01</formula>
    </cfRule>
  </conditionalFormatting>
  <conditionalFormatting sqref="Q5:Q9">
    <cfRule type="expression" dxfId="198" priority="213">
      <formula>Q5&gt;50</formula>
    </cfRule>
  </conditionalFormatting>
  <conditionalFormatting sqref="AU5:AU79">
    <cfRule type="beginsWith" dxfId="197" priority="212" operator="beginsWith" text="ok">
      <formula>LEFT(AU5,LEN("ok"))="ok"</formula>
    </cfRule>
  </conditionalFormatting>
  <conditionalFormatting sqref="L10:L14">
    <cfRule type="cellIs" dxfId="196" priority="211" operator="equal">
      <formula>1</formula>
    </cfRule>
  </conditionalFormatting>
  <conditionalFormatting sqref="AA10:AA14">
    <cfRule type="expression" dxfId="194" priority="208">
      <formula>AA10&gt;80</formula>
    </cfRule>
  </conditionalFormatting>
  <conditionalFormatting sqref="AB10:AB14">
    <cfRule type="expression" dxfId="193" priority="207">
      <formula>AB10&gt;0.8</formula>
    </cfRule>
  </conditionalFormatting>
  <conditionalFormatting sqref="AC10:AC14">
    <cfRule type="expression" dxfId="192" priority="206">
      <formula>AC10&gt;100</formula>
    </cfRule>
  </conditionalFormatting>
  <conditionalFormatting sqref="AI10:AI14">
    <cfRule type="expression" dxfId="191" priority="205">
      <formula>AI10&lt;0.95</formula>
    </cfRule>
  </conditionalFormatting>
  <conditionalFormatting sqref="AO10:AO14">
    <cfRule type="expression" dxfId="190" priority="204">
      <formula>AO10&lt;0.96</formula>
    </cfRule>
  </conditionalFormatting>
  <conditionalFormatting sqref="AJ10:AJ14">
    <cfRule type="expression" dxfId="189" priority="203">
      <formula>AJ10&lt;0.95</formula>
    </cfRule>
  </conditionalFormatting>
  <conditionalFormatting sqref="BI10:BI14">
    <cfRule type="cellIs" dxfId="188" priority="202" operator="equal">
      <formula>1</formula>
    </cfRule>
  </conditionalFormatting>
  <conditionalFormatting sqref="BM10:BM14">
    <cfRule type="beginsWith" dxfId="187" priority="201" operator="beginsWith" text="ok">
      <formula>LEFT(BM10,LEN("ok"))="ok"</formula>
    </cfRule>
  </conditionalFormatting>
  <conditionalFormatting sqref="AV10:AV14">
    <cfRule type="expression" dxfId="186" priority="200">
      <formula>AV10&gt;=0.01</formula>
    </cfRule>
  </conditionalFormatting>
  <conditionalFormatting sqref="Q10:Q14">
    <cfRule type="expression" dxfId="185" priority="199">
      <formula>Q10&gt;50</formula>
    </cfRule>
  </conditionalFormatting>
  <conditionalFormatting sqref="L15:L19">
    <cfRule type="cellIs" dxfId="183" priority="197" operator="equal">
      <formula>1</formula>
    </cfRule>
  </conditionalFormatting>
  <conditionalFormatting sqref="AA15:AA19">
    <cfRule type="expression" dxfId="181" priority="194">
      <formula>AA15&gt;80</formula>
    </cfRule>
  </conditionalFormatting>
  <conditionalFormatting sqref="AB15:AB19">
    <cfRule type="expression" dxfId="180" priority="193">
      <formula>AB15&gt;0.8</formula>
    </cfRule>
  </conditionalFormatting>
  <conditionalFormatting sqref="AC15:AC19">
    <cfRule type="expression" dxfId="179" priority="192">
      <formula>AC15&gt;100</formula>
    </cfRule>
  </conditionalFormatting>
  <conditionalFormatting sqref="AI15:AI19">
    <cfRule type="expression" dxfId="178" priority="191">
      <formula>AI15&lt;0.95</formula>
    </cfRule>
  </conditionalFormatting>
  <conditionalFormatting sqref="AO15:AO19">
    <cfRule type="expression" dxfId="177" priority="190">
      <formula>AO15&lt;0.96</formula>
    </cfRule>
  </conditionalFormatting>
  <conditionalFormatting sqref="AJ15:AJ19">
    <cfRule type="expression" dxfId="176" priority="189">
      <formula>AJ15&lt;0.95</formula>
    </cfRule>
  </conditionalFormatting>
  <conditionalFormatting sqref="BI15:BI19">
    <cfRule type="cellIs" dxfId="175" priority="188" operator="equal">
      <formula>1</formula>
    </cfRule>
  </conditionalFormatting>
  <conditionalFormatting sqref="BM15:BM19">
    <cfRule type="beginsWith" dxfId="174" priority="187" operator="beginsWith" text="ok">
      <formula>LEFT(BM15,LEN("ok"))="ok"</formula>
    </cfRule>
  </conditionalFormatting>
  <conditionalFormatting sqref="AV15:AV19">
    <cfRule type="expression" dxfId="173" priority="186">
      <formula>AV15&gt;=0.01</formula>
    </cfRule>
  </conditionalFormatting>
  <conditionalFormatting sqref="Q15:Q19">
    <cfRule type="expression" dxfId="172" priority="185">
      <formula>Q15&gt;50</formula>
    </cfRule>
  </conditionalFormatting>
  <conditionalFormatting sqref="L20:L24">
    <cfRule type="cellIs" dxfId="170" priority="183" operator="equal">
      <formula>1</formula>
    </cfRule>
  </conditionalFormatting>
  <conditionalFormatting sqref="AA20:AA24">
    <cfRule type="expression" dxfId="168" priority="180">
      <formula>AA20&gt;80</formula>
    </cfRule>
  </conditionalFormatting>
  <conditionalFormatting sqref="AB20:AB24">
    <cfRule type="expression" dxfId="167" priority="179">
      <formula>AB20&gt;0.8</formula>
    </cfRule>
  </conditionalFormatting>
  <conditionalFormatting sqref="AC20:AC24">
    <cfRule type="expression" dxfId="166" priority="178">
      <formula>AC20&gt;100</formula>
    </cfRule>
  </conditionalFormatting>
  <conditionalFormatting sqref="AI20:AI24">
    <cfRule type="expression" dxfId="165" priority="177">
      <formula>AI20&lt;0.95</formula>
    </cfRule>
  </conditionalFormatting>
  <conditionalFormatting sqref="AO20:AO24">
    <cfRule type="expression" dxfId="164" priority="176">
      <formula>AO20&lt;0.96</formula>
    </cfRule>
  </conditionalFormatting>
  <conditionalFormatting sqref="AJ20:AJ24">
    <cfRule type="expression" dxfId="163" priority="175">
      <formula>AJ20&lt;0.95</formula>
    </cfRule>
  </conditionalFormatting>
  <conditionalFormatting sqref="BI20:BI24">
    <cfRule type="cellIs" dxfId="162" priority="174" operator="equal">
      <formula>1</formula>
    </cfRule>
  </conditionalFormatting>
  <conditionalFormatting sqref="BM20:BM24">
    <cfRule type="beginsWith" dxfId="161" priority="173" operator="beginsWith" text="ok">
      <formula>LEFT(BM20,LEN("ok"))="ok"</formula>
    </cfRule>
  </conditionalFormatting>
  <conditionalFormatting sqref="AV20:AV24">
    <cfRule type="expression" dxfId="160" priority="172">
      <formula>AV20&gt;=0.01</formula>
    </cfRule>
  </conditionalFormatting>
  <conditionalFormatting sqref="Q20:Q24">
    <cfRule type="expression" dxfId="159" priority="171">
      <formula>Q20&gt;50</formula>
    </cfRule>
  </conditionalFormatting>
  <conditionalFormatting sqref="L25:L29">
    <cfRule type="cellIs" dxfId="157" priority="169" operator="equal">
      <formula>1</formula>
    </cfRule>
  </conditionalFormatting>
  <conditionalFormatting sqref="AA25:AA29">
    <cfRule type="expression" dxfId="155" priority="166">
      <formula>AA25&gt;80</formula>
    </cfRule>
  </conditionalFormatting>
  <conditionalFormatting sqref="AB25:AB29">
    <cfRule type="expression" dxfId="154" priority="165">
      <formula>AB25&gt;0.8</formula>
    </cfRule>
  </conditionalFormatting>
  <conditionalFormatting sqref="AC25:AC29">
    <cfRule type="expression" dxfId="153" priority="164">
      <formula>AC25&gt;100</formula>
    </cfRule>
  </conditionalFormatting>
  <conditionalFormatting sqref="AI25:AI29">
    <cfRule type="expression" dxfId="152" priority="163">
      <formula>AI25&lt;0.95</formula>
    </cfRule>
  </conditionalFormatting>
  <conditionalFormatting sqref="AO25:AO29">
    <cfRule type="expression" dxfId="151" priority="162">
      <formula>AO25&lt;0.96</formula>
    </cfRule>
  </conditionalFormatting>
  <conditionalFormatting sqref="AJ25:AJ29">
    <cfRule type="expression" dxfId="150" priority="161">
      <formula>AJ25&lt;0.95</formula>
    </cfRule>
  </conditionalFormatting>
  <conditionalFormatting sqref="BI25:BI29">
    <cfRule type="cellIs" dxfId="149" priority="160" operator="equal">
      <formula>1</formula>
    </cfRule>
  </conditionalFormatting>
  <conditionalFormatting sqref="BM25:BM29">
    <cfRule type="beginsWith" dxfId="148" priority="159" operator="beginsWith" text="ok">
      <formula>LEFT(BM25,LEN("ok"))="ok"</formula>
    </cfRule>
  </conditionalFormatting>
  <conditionalFormatting sqref="AV25:AV29">
    <cfRule type="expression" dxfId="147" priority="158">
      <formula>AV25&gt;=0.01</formula>
    </cfRule>
  </conditionalFormatting>
  <conditionalFormatting sqref="Q25:Q29">
    <cfRule type="expression" dxfId="146" priority="157">
      <formula>Q25&gt;50</formula>
    </cfRule>
  </conditionalFormatting>
  <conditionalFormatting sqref="L30:L34">
    <cfRule type="cellIs" dxfId="144" priority="155" operator="equal">
      <formula>1</formula>
    </cfRule>
  </conditionalFormatting>
  <conditionalFormatting sqref="AA30:AA34">
    <cfRule type="expression" dxfId="142" priority="152">
      <formula>AA30&gt;80</formula>
    </cfRule>
  </conditionalFormatting>
  <conditionalFormatting sqref="AB30:AB34">
    <cfRule type="expression" dxfId="141" priority="151">
      <formula>AB30&gt;0.8</formula>
    </cfRule>
  </conditionalFormatting>
  <conditionalFormatting sqref="AC30:AC34">
    <cfRule type="expression" dxfId="140" priority="150">
      <formula>AC30&gt;100</formula>
    </cfRule>
  </conditionalFormatting>
  <conditionalFormatting sqref="AI30:AI34">
    <cfRule type="expression" dxfId="139" priority="149">
      <formula>AI30&lt;0.95</formula>
    </cfRule>
  </conditionalFormatting>
  <conditionalFormatting sqref="AO30:AO34">
    <cfRule type="expression" dxfId="138" priority="148">
      <formula>AO30&lt;0.96</formula>
    </cfRule>
  </conditionalFormatting>
  <conditionalFormatting sqref="AJ30:AJ34">
    <cfRule type="expression" dxfId="137" priority="147">
      <formula>AJ30&lt;0.95</formula>
    </cfRule>
  </conditionalFormatting>
  <conditionalFormatting sqref="BI30:BI34">
    <cfRule type="cellIs" dxfId="136" priority="146" operator="equal">
      <formula>1</formula>
    </cfRule>
  </conditionalFormatting>
  <conditionalFormatting sqref="BM30:BM34">
    <cfRule type="beginsWith" dxfId="135" priority="145" operator="beginsWith" text="ok">
      <formula>LEFT(BM30,LEN("ok"))="ok"</formula>
    </cfRule>
  </conditionalFormatting>
  <conditionalFormatting sqref="AV30:AV34">
    <cfRule type="expression" dxfId="134" priority="144">
      <formula>AV30&gt;=0.01</formula>
    </cfRule>
  </conditionalFormatting>
  <conditionalFormatting sqref="Q30:Q34">
    <cfRule type="expression" dxfId="133" priority="143">
      <formula>Q30&gt;50</formula>
    </cfRule>
  </conditionalFormatting>
  <conditionalFormatting sqref="L35:L39">
    <cfRule type="cellIs" dxfId="131" priority="141" operator="equal">
      <formula>1</formula>
    </cfRule>
  </conditionalFormatting>
  <conditionalFormatting sqref="AA35:AA39">
    <cfRule type="expression" dxfId="129" priority="138">
      <formula>AA35&gt;80</formula>
    </cfRule>
  </conditionalFormatting>
  <conditionalFormatting sqref="AB35:AB39">
    <cfRule type="expression" dxfId="128" priority="137">
      <formula>AB35&gt;0.8</formula>
    </cfRule>
  </conditionalFormatting>
  <conditionalFormatting sqref="AC35:AC39">
    <cfRule type="expression" dxfId="127" priority="136">
      <formula>AC35&gt;100</formula>
    </cfRule>
  </conditionalFormatting>
  <conditionalFormatting sqref="AI35:AI39">
    <cfRule type="expression" dxfId="126" priority="135">
      <formula>AI35&lt;0.95</formula>
    </cfRule>
  </conditionalFormatting>
  <conditionalFormatting sqref="AO35:AO39">
    <cfRule type="expression" dxfId="125" priority="134">
      <formula>AO35&lt;0.96</formula>
    </cfRule>
  </conditionalFormatting>
  <conditionalFormatting sqref="AJ35:AJ39">
    <cfRule type="expression" dxfId="124" priority="133">
      <formula>AJ35&lt;0.95</formula>
    </cfRule>
  </conditionalFormatting>
  <conditionalFormatting sqref="BI35:BI39">
    <cfRule type="cellIs" dxfId="123" priority="132" operator="equal">
      <formula>1</formula>
    </cfRule>
  </conditionalFormatting>
  <conditionalFormatting sqref="BM35:BM39">
    <cfRule type="beginsWith" dxfId="122" priority="131" operator="beginsWith" text="ok">
      <formula>LEFT(BM35,LEN("ok"))="ok"</formula>
    </cfRule>
  </conditionalFormatting>
  <conditionalFormatting sqref="AV35:AV39">
    <cfRule type="expression" dxfId="121" priority="130">
      <formula>AV35&gt;=0.01</formula>
    </cfRule>
  </conditionalFormatting>
  <conditionalFormatting sqref="Q35:Q39">
    <cfRule type="expression" dxfId="120" priority="129">
      <formula>Q35&gt;50</formula>
    </cfRule>
  </conditionalFormatting>
  <conditionalFormatting sqref="L40:L44">
    <cfRule type="cellIs" dxfId="118" priority="127" operator="equal">
      <formula>1</formula>
    </cfRule>
  </conditionalFormatting>
  <conditionalFormatting sqref="AA40:AA44">
    <cfRule type="expression" dxfId="116" priority="124">
      <formula>AA40&gt;80</formula>
    </cfRule>
  </conditionalFormatting>
  <conditionalFormatting sqref="AB40:AB44">
    <cfRule type="expression" dxfId="115" priority="123">
      <formula>AB40&gt;0.8</formula>
    </cfRule>
  </conditionalFormatting>
  <conditionalFormatting sqref="AC40:AC44">
    <cfRule type="expression" dxfId="114" priority="122">
      <formula>AC40&gt;100</formula>
    </cfRule>
  </conditionalFormatting>
  <conditionalFormatting sqref="AI40:AI44">
    <cfRule type="expression" dxfId="113" priority="121">
      <formula>AI40&lt;0.95</formula>
    </cfRule>
  </conditionalFormatting>
  <conditionalFormatting sqref="AO40:AO44">
    <cfRule type="expression" dxfId="112" priority="120">
      <formula>AO40&lt;0.96</formula>
    </cfRule>
  </conditionalFormatting>
  <conditionalFormatting sqref="AJ40:AJ44">
    <cfRule type="expression" dxfId="111" priority="119">
      <formula>AJ40&lt;0.95</formula>
    </cfRule>
  </conditionalFormatting>
  <conditionalFormatting sqref="BI40:BI44">
    <cfRule type="cellIs" dxfId="110" priority="118" operator="equal">
      <formula>1</formula>
    </cfRule>
  </conditionalFormatting>
  <conditionalFormatting sqref="BM40:BM44">
    <cfRule type="beginsWith" dxfId="109" priority="117" operator="beginsWith" text="ok">
      <formula>LEFT(BM40,LEN("ok"))="ok"</formula>
    </cfRule>
  </conditionalFormatting>
  <conditionalFormatting sqref="AV40:AV44">
    <cfRule type="expression" dxfId="108" priority="116">
      <formula>AV40&gt;=0.01</formula>
    </cfRule>
  </conditionalFormatting>
  <conditionalFormatting sqref="Q40:Q44">
    <cfRule type="expression" dxfId="107" priority="115">
      <formula>Q40&gt;50</formula>
    </cfRule>
  </conditionalFormatting>
  <conditionalFormatting sqref="L45:L49">
    <cfRule type="cellIs" dxfId="105" priority="113" operator="equal">
      <formula>1</formula>
    </cfRule>
  </conditionalFormatting>
  <conditionalFormatting sqref="AA45:AA49">
    <cfRule type="expression" dxfId="103" priority="110">
      <formula>AA45&gt;80</formula>
    </cfRule>
  </conditionalFormatting>
  <conditionalFormatting sqref="AB45:AB49">
    <cfRule type="expression" dxfId="102" priority="109">
      <formula>AB45&gt;0.8</formula>
    </cfRule>
  </conditionalFormatting>
  <conditionalFormatting sqref="AC45:AC49">
    <cfRule type="expression" dxfId="101" priority="108">
      <formula>AC45&gt;100</formula>
    </cfRule>
  </conditionalFormatting>
  <conditionalFormatting sqref="AI45:AI49">
    <cfRule type="expression" dxfId="100" priority="107">
      <formula>AI45&lt;0.95</formula>
    </cfRule>
  </conditionalFormatting>
  <conditionalFormatting sqref="AO45:AO49">
    <cfRule type="expression" dxfId="99" priority="106">
      <formula>AO45&lt;0.96</formula>
    </cfRule>
  </conditionalFormatting>
  <conditionalFormatting sqref="AJ45:AJ49">
    <cfRule type="expression" dxfId="98" priority="105">
      <formula>AJ45&lt;0.95</formula>
    </cfRule>
  </conditionalFormatting>
  <conditionalFormatting sqref="BI45:BI49">
    <cfRule type="cellIs" dxfId="97" priority="104" operator="equal">
      <formula>1</formula>
    </cfRule>
  </conditionalFormatting>
  <conditionalFormatting sqref="BM45:BM49">
    <cfRule type="beginsWith" dxfId="96" priority="103" operator="beginsWith" text="ok">
      <formula>LEFT(BM45,LEN("ok"))="ok"</formula>
    </cfRule>
  </conditionalFormatting>
  <conditionalFormatting sqref="AV45:AV49">
    <cfRule type="expression" dxfId="95" priority="102">
      <formula>AV45&gt;=0.01</formula>
    </cfRule>
  </conditionalFormatting>
  <conditionalFormatting sqref="Q45:Q49">
    <cfRule type="expression" dxfId="94" priority="101">
      <formula>Q45&gt;50</formula>
    </cfRule>
  </conditionalFormatting>
  <conditionalFormatting sqref="L50:L54">
    <cfRule type="cellIs" dxfId="92" priority="99" operator="equal">
      <formula>1</formula>
    </cfRule>
  </conditionalFormatting>
  <conditionalFormatting sqref="AA50:AA54">
    <cfRule type="expression" dxfId="90" priority="96">
      <formula>AA50&gt;80</formula>
    </cfRule>
  </conditionalFormatting>
  <conditionalFormatting sqref="AB50:AB54">
    <cfRule type="expression" dxfId="89" priority="95">
      <formula>AB50&gt;0.8</formula>
    </cfRule>
  </conditionalFormatting>
  <conditionalFormatting sqref="AC50:AC54">
    <cfRule type="expression" dxfId="88" priority="94">
      <formula>AC50&gt;100</formula>
    </cfRule>
  </conditionalFormatting>
  <conditionalFormatting sqref="AI50:AI54">
    <cfRule type="expression" dxfId="87" priority="93">
      <formula>AI50&lt;0.95</formula>
    </cfRule>
  </conditionalFormatting>
  <conditionalFormatting sqref="AO50:AO54">
    <cfRule type="expression" dxfId="86" priority="92">
      <formula>AO50&lt;0.96</formula>
    </cfRule>
  </conditionalFormatting>
  <conditionalFormatting sqref="AJ50:AJ54">
    <cfRule type="expression" dxfId="85" priority="91">
      <formula>AJ50&lt;0.95</formula>
    </cfRule>
  </conditionalFormatting>
  <conditionalFormatting sqref="BI50:BI54">
    <cfRule type="cellIs" dxfId="84" priority="90" operator="equal">
      <formula>1</formula>
    </cfRule>
  </conditionalFormatting>
  <conditionalFormatting sqref="BM50:BM54">
    <cfRule type="beginsWith" dxfId="83" priority="89" operator="beginsWith" text="ok">
      <formula>LEFT(BM50,LEN("ok"))="ok"</formula>
    </cfRule>
  </conditionalFormatting>
  <conditionalFormatting sqref="AV50:AV54">
    <cfRule type="expression" dxfId="82" priority="88">
      <formula>AV50&gt;=0.01</formula>
    </cfRule>
  </conditionalFormatting>
  <conditionalFormatting sqref="Q50:Q54">
    <cfRule type="expression" dxfId="81" priority="87">
      <formula>Q50&gt;50</formula>
    </cfRule>
  </conditionalFormatting>
  <conditionalFormatting sqref="L55:L59">
    <cfRule type="cellIs" dxfId="79" priority="85" operator="equal">
      <formula>1</formula>
    </cfRule>
  </conditionalFormatting>
  <conditionalFormatting sqref="AA55:AA59">
    <cfRule type="expression" dxfId="77" priority="82">
      <formula>AA55&gt;80</formula>
    </cfRule>
  </conditionalFormatting>
  <conditionalFormatting sqref="AB55:AB59">
    <cfRule type="expression" dxfId="76" priority="81">
      <formula>AB55&gt;0.8</formula>
    </cfRule>
  </conditionalFormatting>
  <conditionalFormatting sqref="AC55:AC59">
    <cfRule type="expression" dxfId="75" priority="80">
      <formula>AC55&gt;100</formula>
    </cfRule>
  </conditionalFormatting>
  <conditionalFormatting sqref="AI55:AI59">
    <cfRule type="expression" dxfId="74" priority="79">
      <formula>AI55&lt;0.95</formula>
    </cfRule>
  </conditionalFormatting>
  <conditionalFormatting sqref="AO55:AO59">
    <cfRule type="expression" dxfId="73" priority="78">
      <formula>AO55&lt;0.96</formula>
    </cfRule>
  </conditionalFormatting>
  <conditionalFormatting sqref="AJ55:AJ59">
    <cfRule type="expression" dxfId="72" priority="77">
      <formula>AJ55&lt;0.95</formula>
    </cfRule>
  </conditionalFormatting>
  <conditionalFormatting sqref="BI55:BI59">
    <cfRule type="cellIs" dxfId="71" priority="76" operator="equal">
      <formula>1</formula>
    </cfRule>
  </conditionalFormatting>
  <conditionalFormatting sqref="BM55:BM59">
    <cfRule type="beginsWith" dxfId="70" priority="75" operator="beginsWith" text="ok">
      <formula>LEFT(BM55,LEN("ok"))="ok"</formula>
    </cfRule>
  </conditionalFormatting>
  <conditionalFormatting sqref="AV55:AV59">
    <cfRule type="expression" dxfId="69" priority="74">
      <formula>AV55&gt;=0.01</formula>
    </cfRule>
  </conditionalFormatting>
  <conditionalFormatting sqref="Q55:Q59">
    <cfRule type="expression" dxfId="68" priority="73">
      <formula>Q55&gt;50</formula>
    </cfRule>
  </conditionalFormatting>
  <conditionalFormatting sqref="L60:L64">
    <cfRule type="cellIs" dxfId="66" priority="71" operator="equal">
      <formula>1</formula>
    </cfRule>
  </conditionalFormatting>
  <conditionalFormatting sqref="AA60:AA64">
    <cfRule type="expression" dxfId="64" priority="68">
      <formula>AA60&gt;80</formula>
    </cfRule>
  </conditionalFormatting>
  <conditionalFormatting sqref="AB60:AB64">
    <cfRule type="expression" dxfId="63" priority="67">
      <formula>AB60&gt;0.8</formula>
    </cfRule>
  </conditionalFormatting>
  <conditionalFormatting sqref="AC60:AC64">
    <cfRule type="expression" dxfId="62" priority="66">
      <formula>AC60&gt;100</formula>
    </cfRule>
  </conditionalFormatting>
  <conditionalFormatting sqref="AI60:AI64">
    <cfRule type="expression" dxfId="61" priority="65">
      <formula>AI60&lt;0.95</formula>
    </cfRule>
  </conditionalFormatting>
  <conditionalFormatting sqref="AO60:AO64">
    <cfRule type="expression" dxfId="60" priority="64">
      <formula>AO60&lt;0.96</formula>
    </cfRule>
  </conditionalFormatting>
  <conditionalFormatting sqref="AJ60:AJ64">
    <cfRule type="expression" dxfId="59" priority="63">
      <formula>AJ60&lt;0.95</formula>
    </cfRule>
  </conditionalFormatting>
  <conditionalFormatting sqref="BI60:BI64">
    <cfRule type="cellIs" dxfId="58" priority="62" operator="equal">
      <formula>1</formula>
    </cfRule>
  </conditionalFormatting>
  <conditionalFormatting sqref="BM60:BM64">
    <cfRule type="beginsWith" dxfId="57" priority="61" operator="beginsWith" text="ok">
      <formula>LEFT(BM60,LEN("ok"))="ok"</formula>
    </cfRule>
  </conditionalFormatting>
  <conditionalFormatting sqref="AV60:AV64">
    <cfRule type="expression" dxfId="56" priority="60">
      <formula>AV60&gt;=0.01</formula>
    </cfRule>
  </conditionalFormatting>
  <conditionalFormatting sqref="Q60:Q64">
    <cfRule type="expression" dxfId="55" priority="59">
      <formula>Q60&gt;50</formula>
    </cfRule>
  </conditionalFormatting>
  <conditionalFormatting sqref="L65:L69">
    <cfRule type="cellIs" dxfId="53" priority="57" operator="equal">
      <formula>1</formula>
    </cfRule>
  </conditionalFormatting>
  <conditionalFormatting sqref="AA65:AA69">
    <cfRule type="expression" dxfId="51" priority="54">
      <formula>AA65&gt;80</formula>
    </cfRule>
  </conditionalFormatting>
  <conditionalFormatting sqref="AB65:AB69">
    <cfRule type="expression" dxfId="50" priority="53">
      <formula>AB65&gt;0.8</formula>
    </cfRule>
  </conditionalFormatting>
  <conditionalFormatting sqref="AC65:AC69">
    <cfRule type="expression" dxfId="49" priority="52">
      <formula>AC65&gt;100</formula>
    </cfRule>
  </conditionalFormatting>
  <conditionalFormatting sqref="AI65:AI69">
    <cfRule type="expression" dxfId="48" priority="51">
      <formula>AI65&lt;0.95</formula>
    </cfRule>
  </conditionalFormatting>
  <conditionalFormatting sqref="AO65:AO69">
    <cfRule type="expression" dxfId="47" priority="50">
      <formula>AO65&lt;0.96</formula>
    </cfRule>
  </conditionalFormatting>
  <conditionalFormatting sqref="AJ65:AJ69">
    <cfRule type="expression" dxfId="46" priority="49">
      <formula>AJ65&lt;0.95</formula>
    </cfRule>
  </conditionalFormatting>
  <conditionalFormatting sqref="BI65:BI69">
    <cfRule type="cellIs" dxfId="45" priority="48" operator="equal">
      <formula>1</formula>
    </cfRule>
  </conditionalFormatting>
  <conditionalFormatting sqref="BM65:BM69">
    <cfRule type="beginsWith" dxfId="44" priority="47" operator="beginsWith" text="ok">
      <formula>LEFT(BM65,LEN("ok"))="ok"</formula>
    </cfRule>
  </conditionalFormatting>
  <conditionalFormatting sqref="AV65:AV69">
    <cfRule type="expression" dxfId="43" priority="46">
      <formula>AV65&gt;=0.01</formula>
    </cfRule>
  </conditionalFormatting>
  <conditionalFormatting sqref="Q65:Q69">
    <cfRule type="expression" dxfId="42" priority="45">
      <formula>Q65&gt;50</formula>
    </cfRule>
  </conditionalFormatting>
  <conditionalFormatting sqref="L70:L74">
    <cfRule type="cellIs" dxfId="40" priority="43" operator="equal">
      <formula>1</formula>
    </cfRule>
  </conditionalFormatting>
  <conditionalFormatting sqref="AA70:AA74">
    <cfRule type="expression" dxfId="38" priority="40">
      <formula>AA70&gt;80</formula>
    </cfRule>
  </conditionalFormatting>
  <conditionalFormatting sqref="AB70:AB74">
    <cfRule type="expression" dxfId="37" priority="39">
      <formula>AB70&gt;0.8</formula>
    </cfRule>
  </conditionalFormatting>
  <conditionalFormatting sqref="AC70:AC74">
    <cfRule type="expression" dxfId="36" priority="38">
      <formula>AC70&gt;100</formula>
    </cfRule>
  </conditionalFormatting>
  <conditionalFormatting sqref="AI70:AI74">
    <cfRule type="expression" dxfId="35" priority="37">
      <formula>AI70&lt;0.95</formula>
    </cfRule>
  </conditionalFormatting>
  <conditionalFormatting sqref="AO70:AO74">
    <cfRule type="expression" dxfId="34" priority="36">
      <formula>AO70&lt;0.96</formula>
    </cfRule>
  </conditionalFormatting>
  <conditionalFormatting sqref="AJ70:AJ74">
    <cfRule type="expression" dxfId="33" priority="35">
      <formula>AJ70&lt;0.95</formula>
    </cfRule>
  </conditionalFormatting>
  <conditionalFormatting sqref="BI70:BI74">
    <cfRule type="cellIs" dxfId="32" priority="34" operator="equal">
      <formula>1</formula>
    </cfRule>
  </conditionalFormatting>
  <conditionalFormatting sqref="BM70:BM74">
    <cfRule type="beginsWith" dxfId="31" priority="33" operator="beginsWith" text="ok">
      <formula>LEFT(BM70,LEN("ok"))="ok"</formula>
    </cfRule>
  </conditionalFormatting>
  <conditionalFormatting sqref="AV70:AV74">
    <cfRule type="expression" dxfId="30" priority="32">
      <formula>AV70&gt;=0.01</formula>
    </cfRule>
  </conditionalFormatting>
  <conditionalFormatting sqref="Q70:Q74">
    <cfRule type="expression" dxfId="29" priority="31">
      <formula>Q70&gt;50</formula>
    </cfRule>
  </conditionalFormatting>
  <conditionalFormatting sqref="L75:L79">
    <cfRule type="cellIs" dxfId="27" priority="29" operator="equal">
      <formula>1</formula>
    </cfRule>
  </conditionalFormatting>
  <conditionalFormatting sqref="AA75:AA79">
    <cfRule type="expression" dxfId="25" priority="26">
      <formula>AA75&gt;80</formula>
    </cfRule>
  </conditionalFormatting>
  <conditionalFormatting sqref="AB75:AB79">
    <cfRule type="expression" dxfId="24" priority="25">
      <formula>AB75&gt;0.8</formula>
    </cfRule>
  </conditionalFormatting>
  <conditionalFormatting sqref="AC75:AC79">
    <cfRule type="expression" dxfId="23" priority="24">
      <formula>AC75&gt;100</formula>
    </cfRule>
  </conditionalFormatting>
  <conditionalFormatting sqref="AI75:AI79">
    <cfRule type="expression" dxfId="22" priority="23">
      <formula>AI75&lt;0.95</formula>
    </cfRule>
  </conditionalFormatting>
  <conditionalFormatting sqref="AO75:AO79">
    <cfRule type="expression" dxfId="21" priority="22">
      <formula>AO75&lt;0.96</formula>
    </cfRule>
  </conditionalFormatting>
  <conditionalFormatting sqref="AJ75:AJ79">
    <cfRule type="expression" dxfId="20" priority="21">
      <formula>AJ75&lt;0.95</formula>
    </cfRule>
  </conditionalFormatting>
  <conditionalFormatting sqref="BI75:BI79">
    <cfRule type="cellIs" dxfId="19" priority="20" operator="equal">
      <formula>1</formula>
    </cfRule>
  </conditionalFormatting>
  <conditionalFormatting sqref="BM75:BM79">
    <cfRule type="beginsWith" dxfId="18" priority="19" operator="beginsWith" text="ok">
      <formula>LEFT(BM75,LEN("ok"))="ok"</formula>
    </cfRule>
  </conditionalFormatting>
  <conditionalFormatting sqref="AV75:AV79">
    <cfRule type="expression" dxfId="17" priority="18">
      <formula>AV75&gt;=0.01</formula>
    </cfRule>
  </conditionalFormatting>
  <conditionalFormatting sqref="Q75:Q79">
    <cfRule type="expression" dxfId="16" priority="17">
      <formula>Q75&gt;50</formula>
    </cfRule>
  </conditionalFormatting>
  <conditionalFormatting sqref="Z5:Z9">
    <cfRule type="expression" dxfId="14" priority="15">
      <formula>Z5&gt;25</formula>
    </cfRule>
  </conditionalFormatting>
  <conditionalFormatting sqref="Z10:Z14">
    <cfRule type="expression" dxfId="13" priority="14">
      <formula>Z10&gt;25</formula>
    </cfRule>
  </conditionalFormatting>
  <conditionalFormatting sqref="Z15:Z19">
    <cfRule type="expression" dxfId="12" priority="13">
      <formula>Z15&gt;25</formula>
    </cfRule>
  </conditionalFormatting>
  <conditionalFormatting sqref="Z20:Z24">
    <cfRule type="expression" dxfId="11" priority="12">
      <formula>Z20&gt;25</formula>
    </cfRule>
  </conditionalFormatting>
  <conditionalFormatting sqref="Z25:Z29">
    <cfRule type="expression" dxfId="10" priority="11">
      <formula>Z25&gt;25</formula>
    </cfRule>
  </conditionalFormatting>
  <conditionalFormatting sqref="Z30:Z34">
    <cfRule type="expression" dxfId="9" priority="10">
      <formula>Z30&gt;25</formula>
    </cfRule>
  </conditionalFormatting>
  <conditionalFormatting sqref="Z35:Z39">
    <cfRule type="expression" dxfId="8" priority="9">
      <formula>Z35&gt;25</formula>
    </cfRule>
  </conditionalFormatting>
  <conditionalFormatting sqref="Z40:Z44">
    <cfRule type="expression" dxfId="7" priority="8">
      <formula>Z40&gt;25</formula>
    </cfRule>
  </conditionalFormatting>
  <conditionalFormatting sqref="Z45:Z49">
    <cfRule type="expression" dxfId="6" priority="7">
      <formula>Z45&gt;25</formula>
    </cfRule>
  </conditionalFormatting>
  <conditionalFormatting sqref="Z50:Z54">
    <cfRule type="expression" dxfId="5" priority="6">
      <formula>Z50&gt;25</formula>
    </cfRule>
  </conditionalFormatting>
  <conditionalFormatting sqref="Z55:Z59">
    <cfRule type="expression" dxfId="4" priority="5">
      <formula>Z55&gt;25</formula>
    </cfRule>
  </conditionalFormatting>
  <conditionalFormatting sqref="Z60:Z64">
    <cfRule type="expression" dxfId="3" priority="4">
      <formula>Z60&gt;25</formula>
    </cfRule>
  </conditionalFormatting>
  <conditionalFormatting sqref="Z65:Z69">
    <cfRule type="expression" dxfId="2" priority="3">
      <formula>Z65&gt;25</formula>
    </cfRule>
  </conditionalFormatting>
  <conditionalFormatting sqref="Z70:Z74">
    <cfRule type="expression" dxfId="1" priority="2">
      <formula>Z70&gt;25</formula>
    </cfRule>
  </conditionalFormatting>
  <conditionalFormatting sqref="Z75:Z79">
    <cfRule type="expression" dxfId="0" priority="1">
      <formula>Z75&gt;25</formula>
    </cfRule>
  </conditionalFormatting>
  <dataValidations count="2">
    <dataValidation type="list" allowBlank="1" showInputMessage="1" showErrorMessage="1" sqref="X5:X79" xr:uid="{E2E3E4B6-E267-48F7-8C9A-4AECFBBD5DA7}">
      <formula1>Biozide</formula1>
    </dataValidation>
    <dataValidation type="list" allowBlank="1" showInputMessage="1" showErrorMessage="1" sqref="AN5:AN79" xr:uid="{89EE4C30-DA12-457E-8DA6-F5D65A40D414}">
      <formula1>Ja</formula1>
    </dataValidation>
  </dataValidations>
  <printOptions horizontalCentered="1" headings="1" gridLines="1"/>
  <pageMargins left="0.70866141732283472" right="0.70866141732283472" top="0.78740157480314965" bottom="0.78740157480314965" header="0.31496062992125984" footer="0.31496062992125984"/>
  <pageSetup paperSize="9" scale="50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99822D85-ACA8-46F7-8123-B24981CE4562}">
          <x14:formula1>
            <xm:f>Biozide!$B$3:$B$54</xm:f>
          </x14:formula1>
          <xm:sqref>AA2:AB2 X2 X2004:X1048576 AA2004:AB1048576</xm:sqref>
        </x14:dataValidation>
        <x14:dataValidation type="list" allowBlank="1" showInputMessage="1" showErrorMessage="1" xr:uid="{FF0D490D-445D-48D6-9E84-F9FC8DDB981C}">
          <x14:formula1>
            <xm:f>Biozide!$B$57:$B$58</xm:f>
          </x14:formula1>
          <xm:sqref>W2004:W1048576 W2</xm:sqref>
        </x14:dataValidation>
        <x14:dataValidation type="list" allowBlank="1" showInputMessage="1" showErrorMessage="1" xr:uid="{DEEBAD4E-4B4D-4DB5-9208-BF4709B80462}">
          <x14:formula1>
            <xm:f>Data!$E$1:$E$2</xm:f>
          </x14:formula1>
          <xm:sqref>W5:W79</xm:sqref>
        </x14:dataValidation>
        <x14:dataValidation type="list" allowBlank="1" showInputMessage="1" showErrorMessage="1" error="Bitte auswählen!" promptTitle="Bitte auswählen!" xr:uid="{438476F3-F1A7-4617-9735-533F115CCE56}">
          <x14:formula1>
            <xm:f>Data!$A$1:$A$3</xm:f>
          </x14:formula1>
          <xm:sqref>F5:F79</xm:sqref>
        </x14:dataValidation>
        <x14:dataValidation type="list" allowBlank="1" showInputMessage="1" showErrorMessage="1" error="Bitte auswählen!" promptTitle="Bitte auswählen!" xr:uid="{896145F6-469E-40B8-9784-77137C41ABAC}">
          <x14:formula1>
            <xm:f>Data!$G$2:$G$4</xm:f>
          </x14:formula1>
          <xm:sqref>AP5:AP79</xm:sqref>
        </x14:dataValidation>
        <x14:dataValidation type="list" allowBlank="1" showInputMessage="1" showErrorMessage="1" xr:uid="{09BBB0F6-21AD-45A5-885D-F14EECFBF516}">
          <x14:formula1>
            <xm:f>'M:\UZ\Maniera\[DE-UZ 5-202201-de Anlage 2-geschützt.xlsx]Biozide'!#REF!</xm:f>
          </x14:formula1>
          <xm:sqref>Y2004:Z1048576 Y2:Z2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2:E55"/>
  <sheetViews>
    <sheetView workbookViewId="0">
      <selection activeCell="C9" sqref="C9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73</v>
      </c>
      <c r="E2" s="2"/>
    </row>
    <row r="3" spans="1:5" x14ac:dyDescent="0.25">
      <c r="B3" s="3" t="s">
        <v>74</v>
      </c>
      <c r="C3" s="3" t="s">
        <v>75</v>
      </c>
      <c r="D3" s="3" t="s">
        <v>76</v>
      </c>
      <c r="E3" s="4" t="s">
        <v>77</v>
      </c>
    </row>
    <row r="4" spans="1:5" x14ac:dyDescent="0.25">
      <c r="B4" t="s">
        <v>78</v>
      </c>
      <c r="C4" t="s">
        <v>79</v>
      </c>
      <c r="D4" t="s">
        <v>80</v>
      </c>
      <c r="E4" s="5" t="s">
        <v>81</v>
      </c>
    </row>
    <row r="5" spans="1:5" x14ac:dyDescent="0.25">
      <c r="B5" t="s">
        <v>82</v>
      </c>
      <c r="C5" t="s">
        <v>83</v>
      </c>
      <c r="D5" t="s">
        <v>84</v>
      </c>
      <c r="E5" s="5" t="s">
        <v>81</v>
      </c>
    </row>
    <row r="6" spans="1:5" x14ac:dyDescent="0.25">
      <c r="B6" t="s">
        <v>85</v>
      </c>
      <c r="C6" t="s">
        <v>86</v>
      </c>
      <c r="D6" t="s">
        <v>87</v>
      </c>
      <c r="E6" s="5" t="s">
        <v>81</v>
      </c>
    </row>
    <row r="7" spans="1:5" x14ac:dyDescent="0.25">
      <c r="B7" t="s">
        <v>88</v>
      </c>
      <c r="C7" t="s">
        <v>89</v>
      </c>
      <c r="D7" t="s">
        <v>90</v>
      </c>
      <c r="E7" s="5" t="s">
        <v>81</v>
      </c>
    </row>
    <row r="8" spans="1:5" x14ac:dyDescent="0.25">
      <c r="B8" t="s">
        <v>91</v>
      </c>
      <c r="C8" t="s">
        <v>92</v>
      </c>
      <c r="D8" t="s">
        <v>93</v>
      </c>
      <c r="E8" s="5" t="s">
        <v>94</v>
      </c>
    </row>
    <row r="9" spans="1:5" x14ac:dyDescent="0.25">
      <c r="B9" t="s">
        <v>95</v>
      </c>
      <c r="C9" t="s">
        <v>96</v>
      </c>
      <c r="D9" t="s">
        <v>97</v>
      </c>
      <c r="E9" s="5" t="s">
        <v>81</v>
      </c>
    </row>
    <row r="10" spans="1:5" x14ac:dyDescent="0.25">
      <c r="B10" t="s">
        <v>98</v>
      </c>
      <c r="C10" t="s">
        <v>99</v>
      </c>
      <c r="D10" t="s">
        <v>100</v>
      </c>
      <c r="E10" s="5" t="s">
        <v>94</v>
      </c>
    </row>
    <row r="11" spans="1:5" x14ac:dyDescent="0.25">
      <c r="B11" t="s">
        <v>101</v>
      </c>
      <c r="C11" t="s">
        <v>102</v>
      </c>
      <c r="D11" t="s">
        <v>103</v>
      </c>
      <c r="E11" s="5" t="s">
        <v>94</v>
      </c>
    </row>
    <row r="12" spans="1:5" x14ac:dyDescent="0.25">
      <c r="B12" t="s">
        <v>104</v>
      </c>
      <c r="C12" t="s">
        <v>105</v>
      </c>
      <c r="D12" t="s">
        <v>106</v>
      </c>
      <c r="E12" s="5" t="s">
        <v>94</v>
      </c>
    </row>
    <row r="13" spans="1:5" x14ac:dyDescent="0.25">
      <c r="B13" t="s">
        <v>107</v>
      </c>
      <c r="C13" t="s">
        <v>108</v>
      </c>
      <c r="D13" t="s">
        <v>108</v>
      </c>
      <c r="E13" s="5" t="s">
        <v>94</v>
      </c>
    </row>
    <row r="14" spans="1:5" x14ac:dyDescent="0.25">
      <c r="B14" t="s">
        <v>109</v>
      </c>
      <c r="C14" t="s">
        <v>108</v>
      </c>
      <c r="D14" t="s">
        <v>108</v>
      </c>
      <c r="E14" s="5" t="s">
        <v>94</v>
      </c>
    </row>
    <row r="15" spans="1:5" x14ac:dyDescent="0.25">
      <c r="B15" t="s">
        <v>110</v>
      </c>
      <c r="C15" t="s">
        <v>111</v>
      </c>
      <c r="D15" t="s">
        <v>112</v>
      </c>
      <c r="E15" s="5" t="s">
        <v>94</v>
      </c>
    </row>
    <row r="16" spans="1:5" x14ac:dyDescent="0.25">
      <c r="B16" t="s">
        <v>113</v>
      </c>
      <c r="C16" t="s">
        <v>108</v>
      </c>
      <c r="D16" t="s">
        <v>108</v>
      </c>
      <c r="E16" s="5" t="s">
        <v>94</v>
      </c>
    </row>
    <row r="17" spans="2:5" x14ac:dyDescent="0.25">
      <c r="B17" t="s">
        <v>114</v>
      </c>
      <c r="C17" t="s">
        <v>108</v>
      </c>
      <c r="D17" t="s">
        <v>108</v>
      </c>
      <c r="E17" s="5" t="s">
        <v>94</v>
      </c>
    </row>
    <row r="18" spans="2:5" x14ac:dyDescent="0.25">
      <c r="B18" t="s">
        <v>115</v>
      </c>
      <c r="C18" t="s">
        <v>116</v>
      </c>
      <c r="D18" t="s">
        <v>117</v>
      </c>
      <c r="E18" s="5" t="s">
        <v>81</v>
      </c>
    </row>
    <row r="19" spans="2:5" x14ac:dyDescent="0.25">
      <c r="B19" t="s">
        <v>118</v>
      </c>
      <c r="C19" t="s">
        <v>119</v>
      </c>
      <c r="D19" t="s">
        <v>120</v>
      </c>
      <c r="E19" s="5" t="s">
        <v>94</v>
      </c>
    </row>
    <row r="20" spans="2:5" x14ac:dyDescent="0.25">
      <c r="B20" t="s">
        <v>121</v>
      </c>
      <c r="C20" t="s">
        <v>122</v>
      </c>
      <c r="D20" t="s">
        <v>123</v>
      </c>
      <c r="E20" s="5" t="s">
        <v>94</v>
      </c>
    </row>
    <row r="21" spans="2:5" x14ac:dyDescent="0.25">
      <c r="B21" t="s">
        <v>124</v>
      </c>
      <c r="C21" t="s">
        <v>125</v>
      </c>
      <c r="D21" t="s">
        <v>126</v>
      </c>
      <c r="E21" s="5" t="s">
        <v>94</v>
      </c>
    </row>
    <row r="22" spans="2:5" x14ac:dyDescent="0.25">
      <c r="B22" t="s">
        <v>127</v>
      </c>
      <c r="C22" t="s">
        <v>128</v>
      </c>
      <c r="D22" t="s">
        <v>129</v>
      </c>
      <c r="E22" s="5" t="s">
        <v>94</v>
      </c>
    </row>
    <row r="23" spans="2:5" x14ac:dyDescent="0.25">
      <c r="B23" t="s">
        <v>130</v>
      </c>
      <c r="C23" t="s">
        <v>131</v>
      </c>
      <c r="D23" t="s">
        <v>132</v>
      </c>
      <c r="E23" s="5" t="s">
        <v>94</v>
      </c>
    </row>
    <row r="24" spans="2:5" x14ac:dyDescent="0.25">
      <c r="B24" t="s">
        <v>133</v>
      </c>
      <c r="C24" t="s">
        <v>134</v>
      </c>
      <c r="D24" t="s">
        <v>135</v>
      </c>
      <c r="E24" s="5" t="s">
        <v>81</v>
      </c>
    </row>
    <row r="25" spans="2:5" x14ac:dyDescent="0.25">
      <c r="B25" t="s">
        <v>136</v>
      </c>
      <c r="C25" t="s">
        <v>137</v>
      </c>
      <c r="D25" t="s">
        <v>138</v>
      </c>
      <c r="E25" s="5" t="s">
        <v>81</v>
      </c>
    </row>
    <row r="26" spans="2:5" x14ac:dyDescent="0.25">
      <c r="B26" t="s">
        <v>139</v>
      </c>
      <c r="C26" t="s">
        <v>140</v>
      </c>
      <c r="D26" t="s">
        <v>141</v>
      </c>
      <c r="E26" s="5" t="s">
        <v>81</v>
      </c>
    </row>
    <row r="27" spans="2:5" x14ac:dyDescent="0.25">
      <c r="B27" t="s">
        <v>142</v>
      </c>
      <c r="C27" t="s">
        <v>108</v>
      </c>
      <c r="D27" t="s">
        <v>108</v>
      </c>
      <c r="E27" s="5" t="s">
        <v>94</v>
      </c>
    </row>
    <row r="28" spans="2:5" x14ac:dyDescent="0.25">
      <c r="B28" t="s">
        <v>143</v>
      </c>
      <c r="C28" t="s">
        <v>108</v>
      </c>
      <c r="D28" t="s">
        <v>108</v>
      </c>
      <c r="E28" s="5" t="s">
        <v>94</v>
      </c>
    </row>
    <row r="29" spans="2:5" x14ac:dyDescent="0.25">
      <c r="B29" t="s">
        <v>144</v>
      </c>
      <c r="C29" t="s">
        <v>140</v>
      </c>
      <c r="D29" t="s">
        <v>141</v>
      </c>
      <c r="E29" s="5" t="s">
        <v>81</v>
      </c>
    </row>
    <row r="30" spans="2:5" x14ac:dyDescent="0.25">
      <c r="B30" t="s">
        <v>145</v>
      </c>
      <c r="C30" t="s">
        <v>108</v>
      </c>
      <c r="D30" t="s">
        <v>108</v>
      </c>
      <c r="E30" s="5" t="s">
        <v>94</v>
      </c>
    </row>
    <row r="31" spans="2:5" x14ac:dyDescent="0.25">
      <c r="B31" t="s">
        <v>146</v>
      </c>
      <c r="C31" t="s">
        <v>147</v>
      </c>
      <c r="D31" t="s">
        <v>148</v>
      </c>
      <c r="E31" s="5" t="s">
        <v>94</v>
      </c>
    </row>
    <row r="32" spans="2:5" x14ac:dyDescent="0.25">
      <c r="B32" t="s">
        <v>149</v>
      </c>
      <c r="C32" t="s">
        <v>150</v>
      </c>
      <c r="D32" t="s">
        <v>151</v>
      </c>
      <c r="E32" s="5" t="s">
        <v>81</v>
      </c>
    </row>
    <row r="33" spans="2:5" x14ac:dyDescent="0.25">
      <c r="B33" t="s">
        <v>152</v>
      </c>
      <c r="C33" t="s">
        <v>153</v>
      </c>
      <c r="D33" t="s">
        <v>154</v>
      </c>
      <c r="E33" s="5" t="s">
        <v>94</v>
      </c>
    </row>
    <row r="34" spans="2:5" x14ac:dyDescent="0.25">
      <c r="B34" t="s">
        <v>155</v>
      </c>
      <c r="C34" t="s">
        <v>108</v>
      </c>
      <c r="D34" t="s">
        <v>108</v>
      </c>
      <c r="E34" s="5" t="s">
        <v>94</v>
      </c>
    </row>
    <row r="35" spans="2:5" x14ac:dyDescent="0.25">
      <c r="B35" t="s">
        <v>156</v>
      </c>
      <c r="C35" t="s">
        <v>157</v>
      </c>
      <c r="D35" t="s">
        <v>158</v>
      </c>
      <c r="E35" s="5" t="s">
        <v>81</v>
      </c>
    </row>
    <row r="36" spans="2:5" x14ac:dyDescent="0.25">
      <c r="B36" t="s">
        <v>159</v>
      </c>
      <c r="C36" t="s">
        <v>160</v>
      </c>
      <c r="D36" t="s">
        <v>161</v>
      </c>
      <c r="E36" s="5" t="s">
        <v>81</v>
      </c>
    </row>
    <row r="37" spans="2:5" x14ac:dyDescent="0.25">
      <c r="B37" t="s">
        <v>162</v>
      </c>
      <c r="C37" t="s">
        <v>163</v>
      </c>
      <c r="D37" t="s">
        <v>164</v>
      </c>
      <c r="E37" s="5" t="s">
        <v>94</v>
      </c>
    </row>
    <row r="38" spans="2:5" x14ac:dyDescent="0.25">
      <c r="B38" t="s">
        <v>165</v>
      </c>
      <c r="C38" t="s">
        <v>166</v>
      </c>
      <c r="D38" t="s">
        <v>167</v>
      </c>
      <c r="E38" s="5" t="s">
        <v>81</v>
      </c>
    </row>
    <row r="39" spans="2:5" x14ac:dyDescent="0.25">
      <c r="B39" t="s">
        <v>168</v>
      </c>
      <c r="C39" t="s">
        <v>108</v>
      </c>
      <c r="D39" t="s">
        <v>169</v>
      </c>
      <c r="E39" s="5" t="s">
        <v>94</v>
      </c>
    </row>
    <row r="40" spans="2:5" x14ac:dyDescent="0.25">
      <c r="B40" t="s">
        <v>170</v>
      </c>
      <c r="C40" t="s">
        <v>108</v>
      </c>
      <c r="D40" t="s">
        <v>108</v>
      </c>
      <c r="E40" s="5" t="s">
        <v>94</v>
      </c>
    </row>
    <row r="41" spans="2:5" x14ac:dyDescent="0.25">
      <c r="B41" t="s">
        <v>171</v>
      </c>
      <c r="C41" t="s">
        <v>108</v>
      </c>
      <c r="D41" t="s">
        <v>108</v>
      </c>
      <c r="E41" s="5" t="s">
        <v>94</v>
      </c>
    </row>
    <row r="42" spans="2:5" x14ac:dyDescent="0.25">
      <c r="B42" t="s">
        <v>172</v>
      </c>
      <c r="C42" t="s">
        <v>173</v>
      </c>
      <c r="D42" t="s">
        <v>174</v>
      </c>
      <c r="E42" s="5" t="s">
        <v>94</v>
      </c>
    </row>
    <row r="43" spans="2:5" x14ac:dyDescent="0.25">
      <c r="B43" t="s">
        <v>175</v>
      </c>
      <c r="C43" t="s">
        <v>176</v>
      </c>
      <c r="D43" t="s">
        <v>177</v>
      </c>
      <c r="E43" s="5" t="s">
        <v>94</v>
      </c>
    </row>
    <row r="44" spans="2:5" x14ac:dyDescent="0.25">
      <c r="B44" t="s">
        <v>178</v>
      </c>
      <c r="C44" t="s">
        <v>179</v>
      </c>
      <c r="D44" t="s">
        <v>180</v>
      </c>
      <c r="E44" s="5" t="s">
        <v>81</v>
      </c>
    </row>
    <row r="45" spans="2:5" x14ac:dyDescent="0.25">
      <c r="B45" t="s">
        <v>181</v>
      </c>
      <c r="C45" t="s">
        <v>108</v>
      </c>
      <c r="D45" t="s">
        <v>108</v>
      </c>
      <c r="E45" s="5" t="s">
        <v>94</v>
      </c>
    </row>
    <row r="46" spans="2:5" x14ac:dyDescent="0.25">
      <c r="B46" t="s">
        <v>182</v>
      </c>
      <c r="C46" t="s">
        <v>108</v>
      </c>
      <c r="D46" t="s">
        <v>108</v>
      </c>
      <c r="E46" s="5" t="s">
        <v>94</v>
      </c>
    </row>
    <row r="47" spans="2:5" x14ac:dyDescent="0.25">
      <c r="B47" t="s">
        <v>183</v>
      </c>
      <c r="C47" t="s">
        <v>184</v>
      </c>
      <c r="D47" t="s">
        <v>185</v>
      </c>
      <c r="E47" s="5" t="s">
        <v>94</v>
      </c>
    </row>
    <row r="48" spans="2:5" x14ac:dyDescent="0.25">
      <c r="B48" t="s">
        <v>186</v>
      </c>
      <c r="C48" t="s">
        <v>187</v>
      </c>
      <c r="D48" t="s">
        <v>188</v>
      </c>
      <c r="E48" s="5" t="s">
        <v>94</v>
      </c>
    </row>
    <row r="49" spans="2:5" x14ac:dyDescent="0.25">
      <c r="B49" t="s">
        <v>189</v>
      </c>
      <c r="C49" t="s">
        <v>190</v>
      </c>
      <c r="D49" t="s">
        <v>191</v>
      </c>
      <c r="E49" s="5" t="s">
        <v>94</v>
      </c>
    </row>
    <row r="50" spans="2:5" x14ac:dyDescent="0.25">
      <c r="B50" t="s">
        <v>192</v>
      </c>
      <c r="C50" t="s">
        <v>193</v>
      </c>
      <c r="D50" t="s">
        <v>194</v>
      </c>
      <c r="E50" s="5" t="s">
        <v>94</v>
      </c>
    </row>
    <row r="51" spans="2:5" x14ac:dyDescent="0.25">
      <c r="B51" t="s">
        <v>195</v>
      </c>
      <c r="C51" t="s">
        <v>196</v>
      </c>
      <c r="D51" t="s">
        <v>197</v>
      </c>
      <c r="E51" s="5" t="s">
        <v>81</v>
      </c>
    </row>
    <row r="52" spans="2:5" x14ac:dyDescent="0.25">
      <c r="B52" t="s">
        <v>198</v>
      </c>
      <c r="C52" t="s">
        <v>199</v>
      </c>
      <c r="D52" t="s">
        <v>200</v>
      </c>
      <c r="E52" s="5" t="s">
        <v>81</v>
      </c>
    </row>
    <row r="53" spans="2:5" x14ac:dyDescent="0.25">
      <c r="B53" t="s">
        <v>201</v>
      </c>
      <c r="C53" t="s">
        <v>202</v>
      </c>
      <c r="D53" t="s">
        <v>203</v>
      </c>
      <c r="E53" s="5" t="s">
        <v>81</v>
      </c>
    </row>
    <row r="54" spans="2:5" x14ac:dyDescent="0.25">
      <c r="B54" t="s">
        <v>204</v>
      </c>
      <c r="C54" t="s">
        <v>187</v>
      </c>
      <c r="D54" t="s">
        <v>205</v>
      </c>
      <c r="E54" s="5" t="s">
        <v>94</v>
      </c>
    </row>
    <row r="55" spans="2:5" x14ac:dyDescent="0.25">
      <c r="B55" t="s">
        <v>206</v>
      </c>
    </row>
  </sheetData>
  <sheetProtection algorithmName="SHA-512" hashValue="RfM+REk9VOcwvjE4tMYej3mFS/ifdKXFqK8cB+aKIxIX99WcHAkoBCMGJSXZB01ZZ6XoS5eNo0NrLMZDfbSa9Q==" saltValue="QDkc79snKUazdZhaVFhghw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16" customWidth="1"/>
    <col min="2" max="2" width="19.7109375" style="16" customWidth="1"/>
    <col min="3" max="3" width="12.42578125" style="16" customWidth="1"/>
    <col min="4" max="4" width="179.7109375" style="16" customWidth="1"/>
    <col min="5" max="1024" width="11.42578125" style="12"/>
    <col min="1025" max="16384" width="11.42578125" style="16"/>
  </cols>
  <sheetData>
    <row r="1" spans="1:4" x14ac:dyDescent="0.2">
      <c r="A1" s="11" t="s">
        <v>207</v>
      </c>
      <c r="B1" s="11" t="s">
        <v>208</v>
      </c>
      <c r="C1" s="11" t="s">
        <v>209</v>
      </c>
      <c r="D1" s="11" t="s">
        <v>210</v>
      </c>
    </row>
    <row r="2" spans="1:4" s="12" customFormat="1" x14ac:dyDescent="0.2">
      <c r="A2" s="13" t="s">
        <v>211</v>
      </c>
      <c r="B2" s="14" t="s">
        <v>212</v>
      </c>
      <c r="C2" s="15"/>
      <c r="D2" s="13" t="s">
        <v>213</v>
      </c>
    </row>
    <row r="3" spans="1:4" x14ac:dyDescent="0.2">
      <c r="A3" s="13"/>
      <c r="B3" s="14"/>
      <c r="C3" s="15"/>
      <c r="D3" s="13"/>
    </row>
  </sheetData>
  <sheetProtection algorithmName="SHA-512" hashValue="U87Oc6bhn4ct/TV8H7vkIVLOSrkHFAWMkyH2sHxMsOZDejKqhysFOsl/BEYfXgQCNEFOw0cto+Kq8+XAOppHzg==" saltValue="+rXvOn8mLhxxYetbMkmlVQ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sheetPr codeName="Tabelle2"/>
  <dimension ref="A1:K4"/>
  <sheetViews>
    <sheetView workbookViewId="0">
      <selection activeCell="H4" sqref="H4"/>
    </sheetView>
  </sheetViews>
  <sheetFormatPr baseColWidth="10" defaultRowHeight="15" x14ac:dyDescent="0.25"/>
  <cols>
    <col min="1" max="1" width="37" bestFit="1" customWidth="1"/>
    <col min="7" max="7" width="39.140625" bestFit="1" customWidth="1"/>
  </cols>
  <sheetData>
    <row r="1" spans="1:11" x14ac:dyDescent="0.25">
      <c r="A1" s="77" t="s">
        <v>214</v>
      </c>
      <c r="C1" s="28" t="s">
        <v>215</v>
      </c>
      <c r="E1" s="9">
        <v>9</v>
      </c>
      <c r="H1" t="s">
        <v>216</v>
      </c>
    </row>
    <row r="2" spans="1:11" x14ac:dyDescent="0.25">
      <c r="A2" s="77" t="s">
        <v>239</v>
      </c>
      <c r="C2" s="28" t="s">
        <v>217</v>
      </c>
      <c r="E2" s="10">
        <v>12</v>
      </c>
      <c r="G2" s="77" t="s">
        <v>218</v>
      </c>
      <c r="H2">
        <v>2500</v>
      </c>
      <c r="I2">
        <v>1650</v>
      </c>
      <c r="J2">
        <f>H2+I2</f>
        <v>4150</v>
      </c>
      <c r="K2" s="3">
        <f>J2*1.1</f>
        <v>4565</v>
      </c>
    </row>
    <row r="3" spans="1:11" x14ac:dyDescent="0.25">
      <c r="A3" s="77" t="s">
        <v>219</v>
      </c>
      <c r="E3" s="78" t="s">
        <v>220</v>
      </c>
      <c r="G3" s="77" t="s">
        <v>221</v>
      </c>
      <c r="H3">
        <v>1700</v>
      </c>
      <c r="I3">
        <v>950</v>
      </c>
      <c r="J3">
        <f t="shared" ref="J3:J4" si="0">H3+I3</f>
        <v>2650</v>
      </c>
      <c r="K3" s="3">
        <f t="shared" ref="K3:K4" si="1">J3*1.1</f>
        <v>2915.0000000000005</v>
      </c>
    </row>
    <row r="4" spans="1:11" ht="30" x14ac:dyDescent="0.25">
      <c r="G4" s="79" t="s">
        <v>222</v>
      </c>
      <c r="H4">
        <v>900</v>
      </c>
      <c r="I4">
        <v>950</v>
      </c>
      <c r="J4">
        <f t="shared" si="0"/>
        <v>1850</v>
      </c>
      <c r="K4" s="3">
        <f t="shared" si="1"/>
        <v>2035.0000000000002</v>
      </c>
    </row>
  </sheetData>
  <sheetProtection algorithmName="SHA-512" hashValue="RAzbLfExW11Sj32nAJzQq86hGDeJgYeibor+TsnZ48G0mdGrGBN1Hh3+Dbb46N8CJ0D3BlpI0BfNacr5zqwljw==" saltValue="kYn5jNuf3DJBknp3w1ORF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 codeName="Tabelle6"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27.85546875" style="16" customWidth="1"/>
    <col min="2" max="2" width="16.85546875" style="16" customWidth="1"/>
    <col min="3" max="3" width="18.85546875" style="16" customWidth="1"/>
    <col min="4" max="9" width="10.7109375" style="16"/>
    <col min="10" max="10" width="19" style="16" customWidth="1"/>
    <col min="11" max="11" width="10.7109375" style="16"/>
    <col min="12" max="12" width="41.28515625" style="16" customWidth="1"/>
    <col min="13" max="16384" width="10.7109375" style="16"/>
  </cols>
  <sheetData>
    <row r="1" spans="1:17" ht="50.25" customHeight="1" x14ac:dyDescent="0.25">
      <c r="A1" s="17" t="s">
        <v>223</v>
      </c>
      <c r="B1" s="19"/>
      <c r="C1" s="18"/>
      <c r="D1" s="18"/>
      <c r="E1" s="18"/>
      <c r="F1" s="18"/>
      <c r="G1" s="20"/>
      <c r="H1" s="18"/>
      <c r="I1" s="21"/>
      <c r="J1" s="18"/>
      <c r="K1" s="18"/>
      <c r="L1" s="18"/>
      <c r="M1" s="18"/>
      <c r="N1" s="18"/>
      <c r="O1" s="18"/>
      <c r="P1" s="18"/>
      <c r="Q1" s="18"/>
    </row>
    <row r="2" spans="1:17" ht="40.5" customHeight="1" x14ac:dyDescent="0.2">
      <c r="A2" s="24" t="s">
        <v>224</v>
      </c>
      <c r="B2" s="22"/>
      <c r="C2" s="24" t="s">
        <v>225</v>
      </c>
      <c r="D2" s="68"/>
      <c r="E2" s="68"/>
      <c r="F2" s="68"/>
      <c r="G2" s="68"/>
      <c r="H2" s="68"/>
      <c r="I2" s="68"/>
      <c r="J2" s="68"/>
      <c r="K2" s="68"/>
      <c r="L2" s="68"/>
    </row>
    <row r="3" spans="1:17" ht="40.5" customHeight="1" x14ac:dyDescent="0.2">
      <c r="A3" s="24" t="s">
        <v>226</v>
      </c>
      <c r="B3" s="22"/>
      <c r="C3" s="24" t="s">
        <v>225</v>
      </c>
      <c r="D3" s="68"/>
      <c r="E3" s="68"/>
      <c r="F3" s="68"/>
      <c r="G3" s="68"/>
      <c r="H3" s="68"/>
      <c r="I3" s="68"/>
      <c r="J3" s="68"/>
      <c r="K3" s="68"/>
      <c r="L3" s="68"/>
    </row>
    <row r="4" spans="1:17" ht="40.5" customHeight="1" x14ac:dyDescent="0.2">
      <c r="A4" s="24" t="s">
        <v>227</v>
      </c>
      <c r="B4" s="23"/>
      <c r="C4" s="24" t="s">
        <v>225</v>
      </c>
      <c r="D4" s="68"/>
      <c r="E4" s="68"/>
      <c r="F4" s="68"/>
      <c r="G4" s="68"/>
      <c r="H4" s="68"/>
      <c r="I4" s="68"/>
      <c r="J4" s="68"/>
      <c r="K4" s="68"/>
      <c r="L4" s="68"/>
    </row>
    <row r="5" spans="1:17" ht="40.5" customHeight="1" x14ac:dyDescent="0.2">
      <c r="A5" s="24" t="s">
        <v>228</v>
      </c>
      <c r="B5" s="23"/>
      <c r="C5" s="24" t="s">
        <v>225</v>
      </c>
      <c r="D5" s="68"/>
      <c r="E5" s="68"/>
      <c r="F5" s="68"/>
      <c r="G5" s="68"/>
      <c r="H5" s="68"/>
      <c r="I5" s="68"/>
      <c r="J5" s="68"/>
      <c r="K5" s="68"/>
      <c r="L5" s="68"/>
    </row>
    <row r="6" spans="1:17" ht="40.5" customHeight="1" x14ac:dyDescent="0.2">
      <c r="A6" s="24" t="s">
        <v>229</v>
      </c>
      <c r="B6" s="23"/>
      <c r="C6" s="24" t="s">
        <v>225</v>
      </c>
      <c r="D6" s="68"/>
      <c r="E6" s="68"/>
      <c r="F6" s="68"/>
      <c r="G6" s="68"/>
      <c r="H6" s="68"/>
      <c r="I6" s="68"/>
      <c r="J6" s="68"/>
      <c r="K6" s="68"/>
      <c r="L6" s="68"/>
    </row>
    <row r="7" spans="1:17" ht="40.5" customHeight="1" x14ac:dyDescent="0.2">
      <c r="A7" s="24" t="s">
        <v>227</v>
      </c>
      <c r="B7" s="23"/>
      <c r="C7" s="24" t="s">
        <v>225</v>
      </c>
      <c r="D7" s="68"/>
      <c r="E7" s="68"/>
      <c r="F7" s="68"/>
      <c r="G7" s="68"/>
      <c r="H7" s="68"/>
      <c r="I7" s="68"/>
      <c r="J7" s="68"/>
      <c r="K7" s="68"/>
      <c r="L7" s="68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Annex 2</vt:lpstr>
      <vt:lpstr>Biozide</vt:lpstr>
      <vt:lpstr>Document</vt:lpstr>
      <vt:lpstr>Data</vt:lpstr>
      <vt:lpstr>Historie</vt:lpstr>
      <vt:lpstr>Biozide</vt:lpstr>
      <vt:lpstr>'Annex 2'!Druckbereich</vt:lpstr>
      <vt:lpstr>Historie!Druckbereich</vt:lpstr>
      <vt:lpstr>Gestrichen</vt:lpstr>
      <vt:lpstr>Ja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2022-02-09T09:35:49Z</cp:lastPrinted>
  <dcterms:created xsi:type="dcterms:W3CDTF">2020-01-30T07:29:04Z</dcterms:created>
  <dcterms:modified xsi:type="dcterms:W3CDTF">2022-06-14T11:27:13Z</dcterms:modified>
</cp:coreProperties>
</file>